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<sst xmlns="http://schemas.openxmlformats.org/spreadsheetml/2006/main" count="309" uniqueCount="142">
  <si>
    <t>Ba.Bonds</t>
  </si>
  <si>
    <t>W.Mays</t>
  </si>
  <si>
    <t>T.Williams</t>
  </si>
  <si>
    <t>S.Musial</t>
  </si>
  <si>
    <t>M.Mantle</t>
  </si>
  <si>
    <t>H.Aaron</t>
  </si>
  <si>
    <t>M.Schmidt</t>
  </si>
  <si>
    <t>A.Pujols</t>
  </si>
  <si>
    <t>A.Rodriguez</t>
  </si>
  <si>
    <t>F.Robinson</t>
  </si>
  <si>
    <t>R.Henderson</t>
  </si>
  <si>
    <t>J.Morgan</t>
  </si>
  <si>
    <t>C.Yazstremski</t>
  </si>
  <si>
    <t>G.Brett</t>
  </si>
  <si>
    <t>J.Bench</t>
  </si>
  <si>
    <t>F.Thomas</t>
  </si>
  <si>
    <t>K.Griffey Jr</t>
  </si>
  <si>
    <t>C.Ripken</t>
  </si>
  <si>
    <t>E.Mathews</t>
  </si>
  <si>
    <t>A.Kaline</t>
  </si>
  <si>
    <t>R.Jackson</t>
  </si>
  <si>
    <t>W.Boggs</t>
  </si>
  <si>
    <t>J.Bagwell</t>
  </si>
  <si>
    <t>T.Gwynn</t>
  </si>
  <si>
    <t>P.Rose</t>
  </si>
  <si>
    <t>R.Clemente</t>
  </si>
  <si>
    <t>Y.Berra</t>
  </si>
  <si>
    <t>M.Ramirez</t>
  </si>
  <si>
    <t>E.Murray</t>
  </si>
  <si>
    <t>R.Carew</t>
  </si>
  <si>
    <t>R.Yount</t>
  </si>
  <si>
    <t>R.Sandberg</t>
  </si>
  <si>
    <t>W.McCovey</t>
  </si>
  <si>
    <t>E.Banks</t>
  </si>
  <si>
    <t>W.Stargell</t>
  </si>
  <si>
    <t>B.Robinson</t>
  </si>
  <si>
    <t>H.Killebrew</t>
  </si>
  <si>
    <t>D.Winfield</t>
  </si>
  <si>
    <t>J.Robinson</t>
  </si>
  <si>
    <t>M.Piazza</t>
  </si>
  <si>
    <t>M.McGwire</t>
  </si>
  <si>
    <t>D.Jeter</t>
  </si>
  <si>
    <t>R.Alomar</t>
  </si>
  <si>
    <t>G.Sheffield</t>
  </si>
  <si>
    <t>I.Rodriguez</t>
  </si>
  <si>
    <t>K.Puckett</t>
  </si>
  <si>
    <t>D.Allen</t>
  </si>
  <si>
    <t>D.Snider</t>
  </si>
  <si>
    <t>O.Smith</t>
  </si>
  <si>
    <t>G.Carter</t>
  </si>
  <si>
    <t>A.Dawson</t>
  </si>
  <si>
    <t>R.Santo</t>
  </si>
  <si>
    <t>C.Biggio</t>
  </si>
  <si>
    <t>T.Raines</t>
  </si>
  <si>
    <t>C.Jones</t>
  </si>
  <si>
    <t>Ja.Giambi</t>
  </si>
  <si>
    <t>S.Sosa</t>
  </si>
  <si>
    <t>R.Kiner</t>
  </si>
  <si>
    <t>V.Guerrero</t>
  </si>
  <si>
    <t>K.Hernandez</t>
  </si>
  <si>
    <t>C.Fisk</t>
  </si>
  <si>
    <t>E.Martinez</t>
  </si>
  <si>
    <t>Bi.Williams</t>
  </si>
  <si>
    <t>W.Clark</t>
  </si>
  <si>
    <t>J.Thome</t>
  </si>
  <si>
    <t>D.Parker</t>
  </si>
  <si>
    <t>D.Murphy</t>
  </si>
  <si>
    <t>R.Palmiero</t>
  </si>
  <si>
    <t>J.Edmonds</t>
  </si>
  <si>
    <t>J.Rice</t>
  </si>
  <si>
    <t>P.Molitor</t>
  </si>
  <si>
    <t>D.Mattingly</t>
  </si>
  <si>
    <t>B.Larkin</t>
  </si>
  <si>
    <t>R.Campanella</t>
  </si>
  <si>
    <t>B.Grich</t>
  </si>
  <si>
    <t>L.Walker</t>
  </si>
  <si>
    <t>I.Suzuki</t>
  </si>
  <si>
    <t>T.Helton</t>
  </si>
  <si>
    <t>L.Berkman</t>
  </si>
  <si>
    <t>S.Rolen</t>
  </si>
  <si>
    <t>O.Cepeda</t>
  </si>
  <si>
    <t>J.Kent</t>
  </si>
  <si>
    <t>M.Minoso</t>
  </si>
  <si>
    <t>N.Fox</t>
  </si>
  <si>
    <t>L.Doby</t>
  </si>
  <si>
    <t>A.Belle</t>
  </si>
  <si>
    <t>C.Beltran</t>
  </si>
  <si>
    <t>K.Boyer</t>
  </si>
  <si>
    <t>C.Delgado</t>
  </si>
  <si>
    <t>A.Jones</t>
  </si>
  <si>
    <t>Be.Williams</t>
  </si>
  <si>
    <t>D.Ortiz</t>
  </si>
  <si>
    <t>J.Mauer</t>
  </si>
  <si>
    <t>C.Utley</t>
  </si>
  <si>
    <t>D.Wright</t>
  </si>
  <si>
    <t>M.Cabrera</t>
  </si>
  <si>
    <t>life</t>
  </si>
  <si>
    <t>best 5</t>
  </si>
  <si>
    <t>top 5s</t>
  </si>
  <si>
    <t>top 5's</t>
  </si>
  <si>
    <t>MVP</t>
  </si>
  <si>
    <t>x4</t>
  </si>
  <si>
    <t>WAR</t>
  </si>
  <si>
    <t>x2</t>
  </si>
  <si>
    <t>x3</t>
  </si>
  <si>
    <t>BR,RC</t>
  </si>
  <si>
    <t>x1.5</t>
  </si>
  <si>
    <t>major</t>
  </si>
  <si>
    <t>best5</t>
  </si>
  <si>
    <t>tot</t>
  </si>
  <si>
    <t>best4</t>
  </si>
  <si>
    <t>top5s</t>
  </si>
  <si>
    <t>DefWins</t>
  </si>
  <si>
    <t>x.5</t>
  </si>
  <si>
    <t>SB</t>
  </si>
  <si>
    <t>allstr</t>
  </si>
  <si>
    <t>x1</t>
  </si>
  <si>
    <t>gldgl</t>
  </si>
  <si>
    <t>RRBI</t>
  </si>
  <si>
    <t>OPS+</t>
  </si>
  <si>
    <t>Hall</t>
  </si>
  <si>
    <t>WinSh</t>
  </si>
  <si>
    <t>A.Beltre</t>
  </si>
  <si>
    <t>R.Cano</t>
  </si>
  <si>
    <t>D.Pedroia</t>
  </si>
  <si>
    <t>J.Votto</t>
  </si>
  <si>
    <t>R.Braun</t>
  </si>
  <si>
    <t>Post</t>
  </si>
  <si>
    <t xml:space="preserve"> </t>
  </si>
  <si>
    <t>M.Trout</t>
  </si>
  <si>
    <t>McCutchen</t>
  </si>
  <si>
    <t>Posey</t>
  </si>
  <si>
    <t>B.Posey</t>
  </si>
  <si>
    <t>P.Goldschmidt</t>
  </si>
  <si>
    <t>A.McCutchen</t>
  </si>
  <si>
    <t>X1</t>
  </si>
  <si>
    <t>F.Freeman</t>
  </si>
  <si>
    <t>J.Altuve</t>
  </si>
  <si>
    <t>Freeman</t>
  </si>
  <si>
    <t>Altuve</t>
  </si>
  <si>
    <t>M.Betts</t>
  </si>
  <si>
    <t>Betts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</si>
</sst>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2"/>
  <sheetViews>
    <sheetView tabSelected="1" zoomScalePageLayoutView="0" workbookViewId="0" topLeftCell="A94">
      <selection activeCell="A111" sqref="A111:IV111"/>
    </sheetView>
  </sheetViews>
  <sheetFormatPr defaultColWidth="8.7109375" defaultRowHeight="12.75"/>
  <cols>
    <col min="1" max="1" width="13.421875" style="1" bestFit="1" customWidth="1"/>
    <col min="2" max="2" width="8.7109375" style="1" customWidth="1"/>
    <col min="3" max="4" width="5.7109375" style="1" customWidth="1"/>
    <col min="5" max="5" width="6.00390625" style="1" customWidth="1"/>
    <col min="6" max="6" width="5.7109375" style="1" customWidth="1"/>
    <col min="7" max="7" width="5.00390625" style="1" customWidth="1"/>
    <col min="8" max="13" width="5.7109375" style="1" customWidth="1"/>
    <col min="14" max="14" width="4.7109375" style="1" customWidth="1"/>
    <col min="15" max="16" width="5.7109375" style="1" customWidth="1"/>
    <col min="17" max="18" width="4.7109375" style="1" customWidth="1"/>
    <col min="19" max="19" width="5.00390625" style="1" customWidth="1"/>
    <col min="20" max="20" width="5.7109375" style="1" customWidth="1"/>
    <col min="21" max="34" width="8.7109375" style="1" customWidth="1"/>
    <col min="35" max="36" width="5.7109375" style="1" customWidth="1"/>
    <col min="37" max="37" width="13.421875" style="1" bestFit="1" customWidth="1"/>
    <col min="38" max="16384" width="8.7109375" style="1" customWidth="1"/>
  </cols>
  <sheetData>
    <row r="1" spans="1:36" ht="12.75">
      <c r="A1" s="1" t="s">
        <v>128</v>
      </c>
      <c r="E1" s="1" t="s">
        <v>96</v>
      </c>
      <c r="G1" s="1" t="s">
        <v>97</v>
      </c>
      <c r="I1" s="1" t="s">
        <v>98</v>
      </c>
      <c r="K1" s="1" t="s">
        <v>99</v>
      </c>
      <c r="M1" s="1" t="s">
        <v>107</v>
      </c>
      <c r="S1" s="1" t="s">
        <v>96</v>
      </c>
      <c r="U1" s="1" t="s">
        <v>108</v>
      </c>
      <c r="Y1" s="1" t="s">
        <v>103</v>
      </c>
      <c r="Z1" s="1" t="s">
        <v>109</v>
      </c>
      <c r="AA1" s="1" t="s">
        <v>103</v>
      </c>
      <c r="AB1" s="1" t="s">
        <v>110</v>
      </c>
      <c r="AD1" s="1" t="s">
        <v>111</v>
      </c>
      <c r="AF1" s="1" t="s">
        <v>112</v>
      </c>
      <c r="AG1" s="1" t="s">
        <v>113</v>
      </c>
      <c r="AH1" s="1" t="s">
        <v>114</v>
      </c>
      <c r="AI1" s="1" t="s">
        <v>113</v>
      </c>
      <c r="AJ1" s="2" t="s">
        <v>135</v>
      </c>
    </row>
    <row r="2" spans="3:36" ht="12.75">
      <c r="C2" s="1" t="s">
        <v>100</v>
      </c>
      <c r="D2" s="1" t="s">
        <v>101</v>
      </c>
      <c r="E2" s="1" t="s">
        <v>102</v>
      </c>
      <c r="F2" s="1" t="s">
        <v>101</v>
      </c>
      <c r="G2" s="1" t="s">
        <v>102</v>
      </c>
      <c r="H2" s="1" t="s">
        <v>103</v>
      </c>
      <c r="I2" s="1" t="s">
        <v>102</v>
      </c>
      <c r="J2" s="1" t="s">
        <v>104</v>
      </c>
      <c r="K2" s="1" t="s">
        <v>105</v>
      </c>
      <c r="L2" s="1" t="s">
        <v>106</v>
      </c>
      <c r="M2" s="1" t="s">
        <v>115</v>
      </c>
      <c r="N2" s="1" t="s">
        <v>106</v>
      </c>
      <c r="O2" s="1" t="s">
        <v>115</v>
      </c>
      <c r="P2" s="1" t="s">
        <v>116</v>
      </c>
      <c r="Q2" s="1" t="s">
        <v>117</v>
      </c>
      <c r="R2" s="1" t="s">
        <v>103</v>
      </c>
      <c r="S2" s="1" t="s">
        <v>118</v>
      </c>
      <c r="T2" s="1" t="s">
        <v>113</v>
      </c>
      <c r="U2" s="1" t="s">
        <v>118</v>
      </c>
      <c r="V2" s="1" t="s">
        <v>113</v>
      </c>
      <c r="W2" s="1" t="s">
        <v>119</v>
      </c>
      <c r="X2" s="1" t="s">
        <v>106</v>
      </c>
      <c r="Y2" s="1" t="s">
        <v>120</v>
      </c>
      <c r="Z2" s="1" t="s">
        <v>121</v>
      </c>
      <c r="AB2" s="1" t="s">
        <v>121</v>
      </c>
      <c r="AC2" s="1" t="s">
        <v>103</v>
      </c>
      <c r="AD2" s="1" t="s">
        <v>121</v>
      </c>
      <c r="AE2" s="1" t="s">
        <v>103</v>
      </c>
      <c r="AJ2" s="1" t="s">
        <v>127</v>
      </c>
    </row>
    <row r="3" spans="1:37" ht="12.75">
      <c r="A3" s="1" t="s">
        <v>0</v>
      </c>
      <c r="B3" s="1">
        <f>4*D3+4*F3+2*H4+3*J3+1.5*L3+1.5*N3+P3+R3*2+T3/2+V3/2+1.5*X3+2*Y3+2*AA3+2*AC3+2*AE3+0.5*AG3+AI3*0.5+AJ3*1.2</f>
        <v>270.3319729621865</v>
      </c>
      <c r="C3" s="1">
        <v>106</v>
      </c>
      <c r="D3" s="1">
        <f aca="true" t="shared" si="0" ref="D3:D34">(C3-3.5)/10.25</f>
        <v>10</v>
      </c>
      <c r="E3" s="1">
        <v>158.1</v>
      </c>
      <c r="F3" s="1">
        <f aca="true" t="shared" si="1" ref="F3:F34">(E3-31.6)/12.65</f>
        <v>10</v>
      </c>
      <c r="G3" s="1">
        <v>58.5</v>
      </c>
      <c r="H3" s="1">
        <f aca="true" t="shared" si="2" ref="H3:H34">(G3-24.2)/3.43</f>
        <v>9.999999999999998</v>
      </c>
      <c r="I3" s="1">
        <v>68</v>
      </c>
      <c r="J3" s="1">
        <f aca="true" t="shared" si="3" ref="J3:J34">I3/6.8</f>
        <v>10</v>
      </c>
      <c r="K3" s="1">
        <v>125</v>
      </c>
      <c r="L3" s="1">
        <f aca="true" t="shared" si="4" ref="L3:L34">(K3)/12.7</f>
        <v>9.84251968503937</v>
      </c>
      <c r="M3" s="1">
        <v>10</v>
      </c>
      <c r="N3" s="1">
        <f aca="true" t="shared" si="5" ref="N3:N34">M3/1.2</f>
        <v>8.333333333333334</v>
      </c>
      <c r="O3" s="1">
        <v>14</v>
      </c>
      <c r="P3" s="1">
        <f aca="true" t="shared" si="6" ref="P3:P34">(O3-2)/1.9</f>
        <v>6.315789473684211</v>
      </c>
      <c r="Q3" s="1">
        <v>8</v>
      </c>
      <c r="R3" s="1">
        <f>8*(Q3-1)/15+2</f>
        <v>5.733333333333333</v>
      </c>
      <c r="S3" s="1">
        <v>4223</v>
      </c>
      <c r="T3" s="1">
        <f aca="true" t="shared" si="7" ref="T3:T34">(S3-1325)/314.6</f>
        <v>9.211697393515575</v>
      </c>
      <c r="U3" s="1">
        <v>60.7</v>
      </c>
      <c r="V3" s="1">
        <f aca="true" t="shared" si="8" ref="V3:V34">(U3-37.7)/3.48</f>
        <v>6.609195402298851</v>
      </c>
      <c r="W3" s="1">
        <v>182</v>
      </c>
      <c r="X3" s="1">
        <f aca="true" t="shared" si="9" ref="X3:X34">(W3-87)/10.4</f>
        <v>9.134615384615385</v>
      </c>
      <c r="Y3" s="1">
        <v>2.4</v>
      </c>
      <c r="Z3" s="1">
        <v>714</v>
      </c>
      <c r="AA3" s="1">
        <f aca="true" t="shared" si="10" ref="AA3:AA34">(Z3-182)/53.2</f>
        <v>10</v>
      </c>
      <c r="AB3" s="1">
        <v>203</v>
      </c>
      <c r="AC3" s="1">
        <f>(AB3-103)/10</f>
        <v>10</v>
      </c>
      <c r="AD3" s="1">
        <v>74</v>
      </c>
      <c r="AE3" s="1">
        <f aca="true" t="shared" si="11" ref="AE3:AE34">AD3/7.4</f>
        <v>10</v>
      </c>
      <c r="AF3" s="1">
        <v>6.7</v>
      </c>
      <c r="AG3" s="1">
        <f aca="true" t="shared" si="12" ref="AG3:AG34">(AF3+28.6)/7.2</f>
        <v>4.902777777777779</v>
      </c>
      <c r="AH3" s="1">
        <v>514</v>
      </c>
      <c r="AI3" s="1">
        <f aca="true" t="shared" si="13" ref="AI3:AI34">(AH3-4)/140.2</f>
        <v>3.6376604850213985</v>
      </c>
      <c r="AJ3" s="1">
        <v>6.8</v>
      </c>
      <c r="AK3" s="1" t="s">
        <v>0</v>
      </c>
    </row>
    <row r="4" spans="1:37" ht="12.75">
      <c r="A4" s="1" t="s">
        <v>1</v>
      </c>
      <c r="B4" s="1">
        <f aca="true" t="shared" si="14" ref="B4:B35">4*D4+4*F4+2*H4+3*J4+1.5*L4+1.5*N4+P4+R4*2+T4/2+V4/2+1.5*X4+2*Y4+2*AA4+2*AC4+2*AE4+0.5*AG4+AI4*0.5+AJ4*1.2</f>
        <v>249.51847267809364</v>
      </c>
      <c r="C4" s="1">
        <v>60.5</v>
      </c>
      <c r="D4" s="1">
        <f t="shared" si="0"/>
        <v>5.560975609756097</v>
      </c>
      <c r="E4" s="1">
        <v>150.8</v>
      </c>
      <c r="F4" s="1">
        <f t="shared" si="1"/>
        <v>9.422924901185771</v>
      </c>
      <c r="G4" s="1">
        <v>52.4</v>
      </c>
      <c r="H4" s="1">
        <f t="shared" si="2"/>
        <v>8.221574344023322</v>
      </c>
      <c r="I4" s="1">
        <v>64</v>
      </c>
      <c r="J4" s="1">
        <f t="shared" si="3"/>
        <v>9.411764705882353</v>
      </c>
      <c r="K4" s="1">
        <v>96</v>
      </c>
      <c r="L4" s="1">
        <f t="shared" si="4"/>
        <v>7.559055118110237</v>
      </c>
      <c r="M4" s="1">
        <v>10</v>
      </c>
      <c r="N4" s="1">
        <f t="shared" si="5"/>
        <v>8.333333333333334</v>
      </c>
      <c r="O4" s="1">
        <v>19</v>
      </c>
      <c r="P4" s="1">
        <f t="shared" si="6"/>
        <v>8.947368421052632</v>
      </c>
      <c r="Q4" s="1">
        <v>15</v>
      </c>
      <c r="R4" s="1">
        <f>8*(Q4-1)/15+2</f>
        <v>9.466666666666667</v>
      </c>
      <c r="S4" s="1">
        <v>3965</v>
      </c>
      <c r="T4" s="1">
        <f t="shared" si="7"/>
        <v>8.391608391608392</v>
      </c>
      <c r="U4" s="1">
        <v>66.93</v>
      </c>
      <c r="V4" s="1">
        <f t="shared" si="8"/>
        <v>8.399425287356323</v>
      </c>
      <c r="W4" s="1">
        <v>156</v>
      </c>
      <c r="X4" s="1">
        <f t="shared" si="9"/>
        <v>6.634615384615384</v>
      </c>
      <c r="Y4" s="1">
        <v>9.6</v>
      </c>
      <c r="Z4" s="1">
        <v>642</v>
      </c>
      <c r="AA4" s="1">
        <f t="shared" si="10"/>
        <v>8.646616541353383</v>
      </c>
      <c r="AB4" s="1">
        <v>164</v>
      </c>
      <c r="AC4" s="1">
        <f aca="true" t="shared" si="15" ref="AC4:AC35">(AB4-103)/9.9</f>
        <v>6.161616161616162</v>
      </c>
      <c r="AD4" s="1">
        <v>63</v>
      </c>
      <c r="AE4" s="1">
        <f t="shared" si="11"/>
        <v>8.513513513513512</v>
      </c>
      <c r="AF4" s="1">
        <v>18.1</v>
      </c>
      <c r="AG4" s="1">
        <f t="shared" si="12"/>
        <v>6.486111111111112</v>
      </c>
      <c r="AH4" s="1">
        <v>338</v>
      </c>
      <c r="AI4" s="1">
        <f t="shared" si="13"/>
        <v>2.3823109843081314</v>
      </c>
      <c r="AJ4" s="1">
        <v>3.8</v>
      </c>
      <c r="AK4" s="1" t="s">
        <v>1</v>
      </c>
    </row>
    <row r="5" spans="1:37" ht="12.75">
      <c r="A5" s="1" t="s">
        <v>2</v>
      </c>
      <c r="B5" s="1">
        <f t="shared" si="14"/>
        <v>220.37286627326048</v>
      </c>
      <c r="C5" s="1">
        <v>73.5</v>
      </c>
      <c r="D5" s="1">
        <f t="shared" si="0"/>
        <v>6.829268292682927</v>
      </c>
      <c r="E5" s="1">
        <v>119.8</v>
      </c>
      <c r="F5" s="1">
        <f t="shared" si="1"/>
        <v>6.9723320158102755</v>
      </c>
      <c r="G5" s="1">
        <v>54.3</v>
      </c>
      <c r="H5" s="1">
        <f t="shared" si="2"/>
        <v>8.775510204081632</v>
      </c>
      <c r="I5" s="1">
        <v>49</v>
      </c>
      <c r="J5" s="1">
        <f t="shared" si="3"/>
        <v>7.205882352941177</v>
      </c>
      <c r="K5" s="1">
        <v>127</v>
      </c>
      <c r="L5" s="1">
        <f t="shared" si="4"/>
        <v>10</v>
      </c>
      <c r="M5" s="1">
        <v>12</v>
      </c>
      <c r="N5" s="1">
        <f t="shared" si="5"/>
        <v>10</v>
      </c>
      <c r="O5" s="1">
        <v>17</v>
      </c>
      <c r="P5" s="1">
        <f t="shared" si="6"/>
        <v>7.894736842105264</v>
      </c>
      <c r="Q5" s="1">
        <v>0</v>
      </c>
      <c r="R5" s="1">
        <v>0</v>
      </c>
      <c r="S5" s="1">
        <v>3637</v>
      </c>
      <c r="T5" s="1">
        <f t="shared" si="7"/>
        <v>7.349014621741894</v>
      </c>
      <c r="U5" s="1">
        <v>72.5</v>
      </c>
      <c r="V5" s="1">
        <f t="shared" si="8"/>
        <v>10</v>
      </c>
      <c r="W5" s="1">
        <v>191</v>
      </c>
      <c r="X5" s="1">
        <f t="shared" si="9"/>
        <v>10</v>
      </c>
      <c r="Y5" s="1">
        <v>9.4</v>
      </c>
      <c r="Z5" s="1">
        <v>555</v>
      </c>
      <c r="AA5" s="1">
        <f t="shared" si="10"/>
        <v>7.011278195488721</v>
      </c>
      <c r="AB5" s="1">
        <v>181</v>
      </c>
      <c r="AC5" s="1">
        <f t="shared" si="15"/>
        <v>7.878787878787879</v>
      </c>
      <c r="AD5" s="1">
        <v>54</v>
      </c>
      <c r="AE5" s="1">
        <f t="shared" si="11"/>
        <v>7.297297297297297</v>
      </c>
      <c r="AF5" s="1">
        <v>-13.3</v>
      </c>
      <c r="AG5" s="1">
        <f t="shared" si="12"/>
        <v>2.125</v>
      </c>
      <c r="AH5" s="1">
        <v>24</v>
      </c>
      <c r="AI5" s="1">
        <f t="shared" si="13"/>
        <v>0.14265335235378032</v>
      </c>
      <c r="AJ5" s="1">
        <v>0.1</v>
      </c>
      <c r="AK5" s="1" t="s">
        <v>2</v>
      </c>
    </row>
    <row r="6" spans="1:37" ht="12.75">
      <c r="A6" s="1" t="s">
        <v>4</v>
      </c>
      <c r="B6" s="1">
        <f t="shared" si="14"/>
        <v>217.42139845015433</v>
      </c>
      <c r="C6" s="1">
        <v>67.5</v>
      </c>
      <c r="D6" s="1">
        <f t="shared" si="0"/>
        <v>6.2439024390243905</v>
      </c>
      <c r="E6" s="1">
        <v>105.5</v>
      </c>
      <c r="F6" s="1">
        <f t="shared" si="1"/>
        <v>5.841897233201581</v>
      </c>
      <c r="G6" s="1">
        <v>56.6</v>
      </c>
      <c r="H6" s="1">
        <f t="shared" si="2"/>
        <v>9.446064139941692</v>
      </c>
      <c r="I6" s="1">
        <v>47</v>
      </c>
      <c r="J6" s="1">
        <f t="shared" si="3"/>
        <v>6.911764705882353</v>
      </c>
      <c r="K6" s="1">
        <v>113</v>
      </c>
      <c r="L6" s="1">
        <f t="shared" si="4"/>
        <v>8.89763779527559</v>
      </c>
      <c r="M6" s="1">
        <v>6</v>
      </c>
      <c r="N6" s="1">
        <f t="shared" si="5"/>
        <v>5</v>
      </c>
      <c r="O6" s="1">
        <v>16</v>
      </c>
      <c r="P6" s="1">
        <f t="shared" si="6"/>
        <v>7.36842105263158</v>
      </c>
      <c r="Q6" s="1">
        <v>3</v>
      </c>
      <c r="R6" s="1">
        <f>8*(Q6-1)/15+2</f>
        <v>3.0666666666666664</v>
      </c>
      <c r="S6" s="1">
        <v>3186</v>
      </c>
      <c r="T6" s="1">
        <f t="shared" si="7"/>
        <v>5.915448188175461</v>
      </c>
      <c r="U6" s="1">
        <v>64.1</v>
      </c>
      <c r="V6" s="1">
        <f t="shared" si="8"/>
        <v>7.5862068965517215</v>
      </c>
      <c r="W6" s="1">
        <v>172</v>
      </c>
      <c r="X6" s="1">
        <f t="shared" si="9"/>
        <v>8.173076923076923</v>
      </c>
      <c r="Y6" s="1">
        <v>8.6</v>
      </c>
      <c r="Z6" s="1">
        <v>565</v>
      </c>
      <c r="AA6" s="1">
        <f t="shared" si="10"/>
        <v>7.1992481203007515</v>
      </c>
      <c r="AB6" s="1">
        <v>189</v>
      </c>
      <c r="AC6" s="1">
        <f t="shared" si="15"/>
        <v>8.686868686868687</v>
      </c>
      <c r="AD6" s="1">
        <v>51</v>
      </c>
      <c r="AE6" s="1">
        <f t="shared" si="11"/>
        <v>6.891891891891891</v>
      </c>
      <c r="AF6" s="1">
        <v>-10.1</v>
      </c>
      <c r="AG6" s="1">
        <f t="shared" si="12"/>
        <v>2.569444444444444</v>
      </c>
      <c r="AH6" s="1">
        <v>153</v>
      </c>
      <c r="AI6" s="1">
        <f t="shared" si="13"/>
        <v>1.0627674750356635</v>
      </c>
      <c r="AJ6" s="1">
        <v>9.6</v>
      </c>
      <c r="AK6" s="1" t="s">
        <v>4</v>
      </c>
    </row>
    <row r="7" spans="1:37" ht="12.75">
      <c r="A7" s="1" t="s">
        <v>3</v>
      </c>
      <c r="B7" s="1">
        <f t="shared" si="14"/>
        <v>215.89292907302118</v>
      </c>
      <c r="C7" s="1">
        <v>78.5</v>
      </c>
      <c r="D7" s="1">
        <f t="shared" si="0"/>
        <v>7.317073170731708</v>
      </c>
      <c r="E7" s="1">
        <v>123.4</v>
      </c>
      <c r="F7" s="1">
        <f t="shared" si="1"/>
        <v>7.256916996047432</v>
      </c>
      <c r="G7" s="1">
        <v>48</v>
      </c>
      <c r="H7" s="1">
        <f t="shared" si="2"/>
        <v>6.938775510204081</v>
      </c>
      <c r="I7" s="1">
        <v>39</v>
      </c>
      <c r="J7" s="1">
        <f t="shared" si="3"/>
        <v>5.735294117647059</v>
      </c>
      <c r="K7" s="1">
        <v>118</v>
      </c>
      <c r="L7" s="1">
        <f t="shared" si="4"/>
        <v>9.291338582677167</v>
      </c>
      <c r="M7" s="1">
        <v>12</v>
      </c>
      <c r="N7" s="1">
        <f t="shared" si="5"/>
        <v>10</v>
      </c>
      <c r="O7" s="1">
        <v>20</v>
      </c>
      <c r="P7" s="1">
        <f t="shared" si="6"/>
        <v>9.473684210526317</v>
      </c>
      <c r="Q7" s="1">
        <v>0</v>
      </c>
      <c r="R7" s="1">
        <v>0</v>
      </c>
      <c r="S7" s="1">
        <v>3900</v>
      </c>
      <c r="T7" s="1">
        <f t="shared" si="7"/>
        <v>8.184996821360457</v>
      </c>
      <c r="U7" s="1">
        <v>64.5</v>
      </c>
      <c r="V7" s="1">
        <f t="shared" si="8"/>
        <v>7.701149425287356</v>
      </c>
      <c r="W7" s="1">
        <v>159</v>
      </c>
      <c r="X7" s="1">
        <f t="shared" si="9"/>
        <v>6.9230769230769225</v>
      </c>
      <c r="Y7" s="1">
        <v>9.4</v>
      </c>
      <c r="Z7" s="1">
        <v>604</v>
      </c>
      <c r="AA7" s="1">
        <f t="shared" si="10"/>
        <v>7.932330827067669</v>
      </c>
      <c r="AB7" s="1">
        <v>169</v>
      </c>
      <c r="AC7" s="1">
        <f t="shared" si="15"/>
        <v>6.666666666666666</v>
      </c>
      <c r="AD7" s="1">
        <v>48</v>
      </c>
      <c r="AE7" s="1">
        <f t="shared" si="11"/>
        <v>6.486486486486486</v>
      </c>
      <c r="AF7" s="1">
        <v>-9.3</v>
      </c>
      <c r="AG7" s="1">
        <f t="shared" si="12"/>
        <v>2.680555555555556</v>
      </c>
      <c r="AH7" s="1">
        <v>78</v>
      </c>
      <c r="AI7" s="1">
        <f t="shared" si="13"/>
        <v>0.5278174037089872</v>
      </c>
      <c r="AJ7" s="1">
        <v>6</v>
      </c>
      <c r="AK7" s="1" t="s">
        <v>3</v>
      </c>
    </row>
    <row r="8" spans="1:37" ht="12.75">
      <c r="A8" s="1" t="s">
        <v>5</v>
      </c>
      <c r="B8" s="1">
        <f t="shared" si="14"/>
        <v>213.46071921016483</v>
      </c>
      <c r="C8" s="1">
        <v>53</v>
      </c>
      <c r="D8" s="1">
        <f t="shared" si="0"/>
        <v>4.829268292682927</v>
      </c>
      <c r="E8" s="1">
        <v>137.3</v>
      </c>
      <c r="F8" s="1">
        <f t="shared" si="1"/>
        <v>8.355731225296443</v>
      </c>
      <c r="G8" s="1">
        <v>45.2</v>
      </c>
      <c r="H8" s="1">
        <f t="shared" si="2"/>
        <v>6.122448979591837</v>
      </c>
      <c r="I8" s="1">
        <v>44</v>
      </c>
      <c r="J8" s="1">
        <f t="shared" si="3"/>
        <v>6.470588235294118</v>
      </c>
      <c r="K8" s="1">
        <v>96</v>
      </c>
      <c r="L8" s="1">
        <f t="shared" si="4"/>
        <v>7.559055118110237</v>
      </c>
      <c r="M8" s="1">
        <v>7</v>
      </c>
      <c r="N8" s="1">
        <f t="shared" si="5"/>
        <v>5.833333333333334</v>
      </c>
      <c r="O8" s="1">
        <v>21</v>
      </c>
      <c r="P8" s="1">
        <f t="shared" si="6"/>
        <v>10</v>
      </c>
      <c r="Q8" s="1">
        <v>3</v>
      </c>
      <c r="R8" s="1">
        <f>8*(Q8-1)/15+2</f>
        <v>3.0666666666666664</v>
      </c>
      <c r="S8" s="1">
        <v>4471</v>
      </c>
      <c r="T8" s="1">
        <f t="shared" si="7"/>
        <v>10</v>
      </c>
      <c r="U8" s="1">
        <v>67.8</v>
      </c>
      <c r="V8" s="1">
        <f t="shared" si="8"/>
        <v>8.64942528735632</v>
      </c>
      <c r="W8" s="1">
        <v>155</v>
      </c>
      <c r="X8" s="1">
        <f t="shared" si="9"/>
        <v>6.538461538461538</v>
      </c>
      <c r="Y8" s="1">
        <v>9.9</v>
      </c>
      <c r="Z8" s="1">
        <v>643</v>
      </c>
      <c r="AA8" s="1">
        <f t="shared" si="10"/>
        <v>8.665413533834586</v>
      </c>
      <c r="AB8" s="1">
        <v>152</v>
      </c>
      <c r="AC8" s="1">
        <f t="shared" si="15"/>
        <v>4.949494949494949</v>
      </c>
      <c r="AD8" s="1">
        <v>46</v>
      </c>
      <c r="AE8" s="1">
        <f t="shared" si="11"/>
        <v>6.216216216216216</v>
      </c>
      <c r="AF8" s="1">
        <v>-4.9</v>
      </c>
      <c r="AG8" s="1">
        <f t="shared" si="12"/>
        <v>3.291666666666667</v>
      </c>
      <c r="AH8" s="1">
        <v>240</v>
      </c>
      <c r="AI8" s="1">
        <f t="shared" si="13"/>
        <v>1.6833095577746078</v>
      </c>
      <c r="AJ8" s="1">
        <v>9.8</v>
      </c>
      <c r="AK8" s="1" t="s">
        <v>5</v>
      </c>
    </row>
    <row r="9" spans="1:37" ht="12.75">
      <c r="A9" s="1" t="s">
        <v>6</v>
      </c>
      <c r="B9" s="1">
        <f t="shared" si="14"/>
        <v>191.08778484960214</v>
      </c>
      <c r="C9" s="1">
        <v>52</v>
      </c>
      <c r="D9" s="1">
        <f t="shared" si="0"/>
        <v>4.7317073170731705</v>
      </c>
      <c r="E9" s="1">
        <v>103</v>
      </c>
      <c r="F9" s="1">
        <f t="shared" si="1"/>
        <v>5.644268774703558</v>
      </c>
      <c r="G9" s="1">
        <v>45.6</v>
      </c>
      <c r="H9" s="1">
        <f t="shared" si="2"/>
        <v>6.239067055393586</v>
      </c>
      <c r="I9" s="1">
        <v>51</v>
      </c>
      <c r="J9" s="1">
        <f t="shared" si="3"/>
        <v>7.5</v>
      </c>
      <c r="K9" s="1">
        <v>77</v>
      </c>
      <c r="L9" s="1">
        <f t="shared" si="4"/>
        <v>6.062992125984253</v>
      </c>
      <c r="M9" s="1">
        <v>8</v>
      </c>
      <c r="N9" s="1">
        <f t="shared" si="5"/>
        <v>6.666666666666667</v>
      </c>
      <c r="O9" s="1">
        <v>12</v>
      </c>
      <c r="P9" s="1">
        <f t="shared" si="6"/>
        <v>5.2631578947368425</v>
      </c>
      <c r="Q9" s="1">
        <v>10</v>
      </c>
      <c r="R9" s="1">
        <f>8*(Q9-1)/15+2</f>
        <v>6.8</v>
      </c>
      <c r="S9" s="1">
        <v>3101</v>
      </c>
      <c r="T9" s="1">
        <f t="shared" si="7"/>
        <v>5.645263827082008</v>
      </c>
      <c r="U9" s="1">
        <v>59.9</v>
      </c>
      <c r="V9" s="1">
        <f t="shared" si="8"/>
        <v>6.379310344827585</v>
      </c>
      <c r="W9" s="1">
        <v>147</v>
      </c>
      <c r="X9" s="1">
        <f t="shared" si="9"/>
        <v>5.769230769230769</v>
      </c>
      <c r="Y9" s="1">
        <v>9.8</v>
      </c>
      <c r="Z9" s="1">
        <v>467</v>
      </c>
      <c r="AA9" s="1">
        <f t="shared" si="10"/>
        <v>5.357142857142857</v>
      </c>
      <c r="AB9" s="1">
        <v>148</v>
      </c>
      <c r="AC9" s="1">
        <f t="shared" si="15"/>
        <v>4.545454545454545</v>
      </c>
      <c r="AD9" s="1">
        <v>45</v>
      </c>
      <c r="AE9" s="1">
        <f t="shared" si="11"/>
        <v>6.081081081081081</v>
      </c>
      <c r="AF9" s="1">
        <v>17.6</v>
      </c>
      <c r="AG9" s="1">
        <f t="shared" si="12"/>
        <v>6.416666666666667</v>
      </c>
      <c r="AH9" s="1">
        <v>174</v>
      </c>
      <c r="AI9" s="1">
        <f t="shared" si="13"/>
        <v>1.2125534950071328</v>
      </c>
      <c r="AJ9" s="1">
        <v>5.5</v>
      </c>
      <c r="AK9" s="1" t="s">
        <v>6</v>
      </c>
    </row>
    <row r="10" spans="1:37" ht="12.75">
      <c r="A10" s="1" t="s">
        <v>7</v>
      </c>
      <c r="B10" s="1">
        <f t="shared" si="14"/>
        <v>183.2097853112285</v>
      </c>
      <c r="C10" s="1">
        <v>67</v>
      </c>
      <c r="D10" s="1">
        <f t="shared" si="0"/>
        <v>6.195121951219512</v>
      </c>
      <c r="E10" s="1">
        <v>100.6</v>
      </c>
      <c r="F10" s="1">
        <f t="shared" si="1"/>
        <v>5.454545454545454</v>
      </c>
      <c r="G10" s="1">
        <v>47.4</v>
      </c>
      <c r="H10" s="1">
        <f t="shared" si="2"/>
        <v>6.763848396501457</v>
      </c>
      <c r="I10" s="1">
        <v>38</v>
      </c>
      <c r="J10" s="1">
        <f t="shared" si="3"/>
        <v>5.588235294117648</v>
      </c>
      <c r="K10" s="1">
        <v>87</v>
      </c>
      <c r="L10" s="1">
        <f t="shared" si="4"/>
        <v>6.850393700787402</v>
      </c>
      <c r="M10" s="1">
        <v>7</v>
      </c>
      <c r="N10" s="1">
        <f t="shared" si="5"/>
        <v>5.833333333333334</v>
      </c>
      <c r="O10" s="1">
        <v>10</v>
      </c>
      <c r="P10" s="1">
        <f t="shared" si="6"/>
        <v>4.2105263157894735</v>
      </c>
      <c r="Q10" s="1">
        <v>1</v>
      </c>
      <c r="R10" s="1">
        <f>8*(Q10-1)/15+2</f>
        <v>2</v>
      </c>
      <c r="S10" s="1">
        <v>3943</v>
      </c>
      <c r="T10" s="1">
        <f t="shared" si="7"/>
        <v>8.321678321678322</v>
      </c>
      <c r="U10" s="1">
        <v>58.9</v>
      </c>
      <c r="V10" s="1">
        <f t="shared" si="8"/>
        <v>6.091954022988505</v>
      </c>
      <c r="W10" s="1">
        <v>146</v>
      </c>
      <c r="X10" s="1">
        <f t="shared" si="9"/>
        <v>5.6730769230769225</v>
      </c>
      <c r="Y10" s="1">
        <v>8.5</v>
      </c>
      <c r="Z10" s="1">
        <v>478</v>
      </c>
      <c r="AA10" s="1">
        <f t="shared" si="10"/>
        <v>5.56390977443609</v>
      </c>
      <c r="AB10" s="1">
        <v>154</v>
      </c>
      <c r="AC10" s="1">
        <f t="shared" si="15"/>
        <v>5.151515151515151</v>
      </c>
      <c r="AD10" s="1">
        <v>42</v>
      </c>
      <c r="AE10" s="1">
        <f t="shared" si="11"/>
        <v>5.675675675675675</v>
      </c>
      <c r="AF10" s="1">
        <v>-2.8</v>
      </c>
      <c r="AG10" s="1">
        <f t="shared" si="12"/>
        <v>3.5833333333333335</v>
      </c>
      <c r="AH10" s="1">
        <v>114</v>
      </c>
      <c r="AI10" s="1">
        <f t="shared" si="13"/>
        <v>0.7845934379457918</v>
      </c>
      <c r="AJ10" s="1">
        <v>9.5</v>
      </c>
      <c r="AK10" s="1" t="s">
        <v>7</v>
      </c>
    </row>
    <row r="11" spans="1:37" ht="12.75">
      <c r="A11" s="1" t="s">
        <v>8</v>
      </c>
      <c r="B11" s="1">
        <f t="shared" si="14"/>
        <v>166.1761193977008</v>
      </c>
      <c r="C11" s="1">
        <v>59</v>
      </c>
      <c r="D11" s="1">
        <f t="shared" si="0"/>
        <v>5.414634146341464</v>
      </c>
      <c r="E11" s="1">
        <v>117.7</v>
      </c>
      <c r="F11" s="1">
        <f t="shared" si="1"/>
        <v>6.8063241106719365</v>
      </c>
      <c r="G11" s="1">
        <v>46.9</v>
      </c>
      <c r="H11" s="1">
        <f t="shared" si="2"/>
        <v>6.618075801749271</v>
      </c>
      <c r="I11" s="1">
        <v>41</v>
      </c>
      <c r="J11" s="1">
        <f t="shared" si="3"/>
        <v>6.029411764705882</v>
      </c>
      <c r="K11" s="1">
        <v>46</v>
      </c>
      <c r="L11" s="1">
        <f t="shared" si="4"/>
        <v>3.6220472440944884</v>
      </c>
      <c r="M11" s="1">
        <v>8</v>
      </c>
      <c r="N11" s="1">
        <f t="shared" si="5"/>
        <v>6.666666666666667</v>
      </c>
      <c r="O11" s="1">
        <v>14</v>
      </c>
      <c r="P11" s="1">
        <f t="shared" si="6"/>
        <v>6.315789473684211</v>
      </c>
      <c r="Q11" s="1">
        <v>2</v>
      </c>
      <c r="R11" s="1">
        <f>8*(Q11-1)/15+2</f>
        <v>2.533333333333333</v>
      </c>
      <c r="S11" s="1">
        <v>4107</v>
      </c>
      <c r="T11" s="1">
        <f t="shared" si="7"/>
        <v>8.84297520661157</v>
      </c>
      <c r="U11" s="1">
        <v>59.2</v>
      </c>
      <c r="V11" s="1">
        <f t="shared" si="8"/>
        <v>6.17816091954023</v>
      </c>
      <c r="W11" s="1">
        <v>140</v>
      </c>
      <c r="X11" s="1">
        <f t="shared" si="9"/>
        <v>5.096153846153846</v>
      </c>
      <c r="Y11" s="1">
        <v>3</v>
      </c>
      <c r="Z11" s="1">
        <v>491</v>
      </c>
      <c r="AA11" s="1">
        <f t="shared" si="10"/>
        <v>5.808270676691729</v>
      </c>
      <c r="AB11" s="1">
        <v>146</v>
      </c>
      <c r="AC11" s="1">
        <f t="shared" si="15"/>
        <v>4.343434343434343</v>
      </c>
      <c r="AD11" s="1">
        <v>23</v>
      </c>
      <c r="AE11" s="1">
        <f t="shared" si="11"/>
        <v>3.108108108108108</v>
      </c>
      <c r="AF11" s="1">
        <v>9.4</v>
      </c>
      <c r="AG11" s="1">
        <f t="shared" si="12"/>
        <v>5.277777777777778</v>
      </c>
      <c r="AH11" s="1">
        <v>329</v>
      </c>
      <c r="AI11" s="1">
        <f t="shared" si="13"/>
        <v>2.3181169757489304</v>
      </c>
      <c r="AJ11" s="1">
        <v>6.4</v>
      </c>
      <c r="AK11" s="1" t="s">
        <v>8</v>
      </c>
    </row>
    <row r="12" spans="1:37" ht="12.75">
      <c r="A12" s="1" t="s">
        <v>129</v>
      </c>
      <c r="B12" s="1">
        <f t="shared" si="14"/>
        <v>152.66535813371766</v>
      </c>
      <c r="C12" s="1">
        <v>67</v>
      </c>
      <c r="D12" s="1">
        <f t="shared" si="0"/>
        <v>6.195121951219512</v>
      </c>
      <c r="E12" s="1">
        <v>74.3</v>
      </c>
      <c r="F12" s="1">
        <f t="shared" si="1"/>
        <v>3.3754940711462447</v>
      </c>
      <c r="G12" s="1">
        <v>49.6</v>
      </c>
      <c r="H12" s="1">
        <f t="shared" si="2"/>
        <v>7.405247813411079</v>
      </c>
      <c r="I12" s="1">
        <v>34</v>
      </c>
      <c r="J12" s="1">
        <f t="shared" si="3"/>
        <v>5</v>
      </c>
      <c r="K12" s="1">
        <v>76</v>
      </c>
      <c r="L12" s="1">
        <f t="shared" si="4"/>
        <v>5.984251968503937</v>
      </c>
      <c r="M12" s="1">
        <v>8</v>
      </c>
      <c r="N12" s="1">
        <f t="shared" si="5"/>
        <v>6.666666666666667</v>
      </c>
      <c r="O12" s="1">
        <v>8</v>
      </c>
      <c r="P12" s="1">
        <f t="shared" si="6"/>
        <v>3.1578947368421053</v>
      </c>
      <c r="Q12" s="1">
        <v>0</v>
      </c>
      <c r="R12" s="1">
        <v>0</v>
      </c>
      <c r="S12" s="1">
        <v>1742</v>
      </c>
      <c r="T12" s="1">
        <f t="shared" si="7"/>
        <v>1.3254926891290526</v>
      </c>
      <c r="U12" s="1">
        <v>50</v>
      </c>
      <c r="V12" s="1">
        <f t="shared" si="8"/>
        <v>3.534482758620689</v>
      </c>
      <c r="W12" s="1">
        <v>176</v>
      </c>
      <c r="X12" s="1">
        <f t="shared" si="9"/>
        <v>8.557692307692307</v>
      </c>
      <c r="Y12" s="1">
        <v>8</v>
      </c>
      <c r="Z12" s="1">
        <v>309</v>
      </c>
      <c r="AA12" s="1">
        <f t="shared" si="10"/>
        <v>2.387218045112782</v>
      </c>
      <c r="AB12" s="1">
        <v>160</v>
      </c>
      <c r="AC12" s="1">
        <f t="shared" si="15"/>
        <v>5.757575757575758</v>
      </c>
      <c r="AD12" s="1">
        <v>43</v>
      </c>
      <c r="AE12" s="1">
        <f t="shared" si="11"/>
        <v>5.8108108108108105</v>
      </c>
      <c r="AF12" s="1">
        <v>3.1</v>
      </c>
      <c r="AG12" s="1">
        <f t="shared" si="12"/>
        <v>4.402777777777778</v>
      </c>
      <c r="AH12" s="1">
        <v>200</v>
      </c>
      <c r="AI12" s="1">
        <f t="shared" si="13"/>
        <v>1.3980028530670472</v>
      </c>
      <c r="AJ12" s="1">
        <v>0.3</v>
      </c>
      <c r="AK12" s="1" t="s">
        <v>129</v>
      </c>
    </row>
    <row r="13" spans="1:37" ht="12.75">
      <c r="A13" s="1" t="s">
        <v>9</v>
      </c>
      <c r="B13" s="1">
        <f t="shared" si="14"/>
        <v>150.8391735156451</v>
      </c>
      <c r="C13" s="1">
        <v>54</v>
      </c>
      <c r="D13" s="1">
        <f t="shared" si="0"/>
        <v>4.926829268292683</v>
      </c>
      <c r="E13" s="1">
        <v>100.9</v>
      </c>
      <c r="F13" s="1">
        <f t="shared" si="1"/>
        <v>5.478260869565218</v>
      </c>
      <c r="G13" s="1">
        <v>39.4</v>
      </c>
      <c r="H13" s="1">
        <f t="shared" si="2"/>
        <v>4.431486880466472</v>
      </c>
      <c r="I13" s="1">
        <v>15</v>
      </c>
      <c r="J13" s="1">
        <f t="shared" si="3"/>
        <v>2.2058823529411766</v>
      </c>
      <c r="K13" s="1">
        <v>59</v>
      </c>
      <c r="L13" s="1">
        <f t="shared" si="4"/>
        <v>4.645669291338583</v>
      </c>
      <c r="M13" s="1">
        <v>4</v>
      </c>
      <c r="N13" s="1">
        <f t="shared" si="5"/>
        <v>3.3333333333333335</v>
      </c>
      <c r="O13" s="1">
        <v>12</v>
      </c>
      <c r="P13" s="1">
        <f t="shared" si="6"/>
        <v>5.2631578947368425</v>
      </c>
      <c r="Q13" s="1">
        <v>1</v>
      </c>
      <c r="R13" s="1">
        <f aca="true" t="shared" si="16" ref="R13:R22">8*(Q13-1)/15+2</f>
        <v>2</v>
      </c>
      <c r="S13" s="1">
        <v>3641</v>
      </c>
      <c r="T13" s="1">
        <f t="shared" si="7"/>
        <v>7.361729179910998</v>
      </c>
      <c r="U13" s="1">
        <v>66</v>
      </c>
      <c r="V13" s="1">
        <f t="shared" si="8"/>
        <v>8.132183908045976</v>
      </c>
      <c r="W13" s="1">
        <v>154</v>
      </c>
      <c r="X13" s="1">
        <f t="shared" si="9"/>
        <v>6.4423076923076925</v>
      </c>
      <c r="Y13" s="1">
        <v>8.6</v>
      </c>
      <c r="Z13" s="1">
        <v>519</v>
      </c>
      <c r="AA13" s="1">
        <f t="shared" si="10"/>
        <v>6.334586466165413</v>
      </c>
      <c r="AB13" s="1">
        <v>149</v>
      </c>
      <c r="AC13" s="1">
        <f t="shared" si="15"/>
        <v>4.646464646464646</v>
      </c>
      <c r="AD13" s="1">
        <v>12</v>
      </c>
      <c r="AE13" s="1">
        <f t="shared" si="11"/>
        <v>1.6216216216216215</v>
      </c>
      <c r="AF13" s="1">
        <v>-15.1</v>
      </c>
      <c r="AG13" s="1">
        <f t="shared" si="12"/>
        <v>1.8750000000000002</v>
      </c>
      <c r="AH13" s="1">
        <v>204</v>
      </c>
      <c r="AI13" s="1">
        <f t="shared" si="13"/>
        <v>1.4265335235378032</v>
      </c>
      <c r="AJ13" s="1">
        <v>9.2</v>
      </c>
      <c r="AK13" s="1" t="s">
        <v>9</v>
      </c>
    </row>
    <row r="14" spans="1:37" ht="12.75">
      <c r="A14" s="1" t="s">
        <v>10</v>
      </c>
      <c r="B14" s="1">
        <f t="shared" si="14"/>
        <v>146.5487522933446</v>
      </c>
      <c r="C14" s="1">
        <v>29</v>
      </c>
      <c r="D14" s="1">
        <f t="shared" si="0"/>
        <v>2.4878048780487805</v>
      </c>
      <c r="E14" s="1">
        <v>106.8</v>
      </c>
      <c r="F14" s="1">
        <f t="shared" si="1"/>
        <v>5.944664031620552</v>
      </c>
      <c r="G14" s="1">
        <v>43.4</v>
      </c>
      <c r="H14" s="1">
        <f t="shared" si="2"/>
        <v>5.597667638483965</v>
      </c>
      <c r="I14" s="1">
        <v>33</v>
      </c>
      <c r="J14" s="1">
        <f t="shared" si="3"/>
        <v>4.852941176470589</v>
      </c>
      <c r="K14" s="1">
        <v>27</v>
      </c>
      <c r="L14" s="1">
        <f t="shared" si="4"/>
        <v>2.125984251968504</v>
      </c>
      <c r="M14" s="1">
        <v>3</v>
      </c>
      <c r="N14" s="1">
        <f t="shared" si="5"/>
        <v>2.5</v>
      </c>
      <c r="O14" s="1">
        <v>10</v>
      </c>
      <c r="P14" s="1">
        <f t="shared" si="6"/>
        <v>4.2105263157894735</v>
      </c>
      <c r="Q14" s="1">
        <v>1</v>
      </c>
      <c r="R14" s="1">
        <f t="shared" si="16"/>
        <v>2</v>
      </c>
      <c r="S14" s="1">
        <v>3354</v>
      </c>
      <c r="T14" s="1">
        <f t="shared" si="7"/>
        <v>6.449459631277812</v>
      </c>
      <c r="U14" s="1">
        <v>46.4</v>
      </c>
      <c r="V14" s="1">
        <f t="shared" si="8"/>
        <v>2.4999999999999987</v>
      </c>
      <c r="W14" s="1">
        <v>127</v>
      </c>
      <c r="X14" s="1">
        <f t="shared" si="9"/>
        <v>3.846153846153846</v>
      </c>
      <c r="Y14" s="1">
        <v>9.54</v>
      </c>
      <c r="Z14" s="1">
        <v>536</v>
      </c>
      <c r="AA14" s="1">
        <f t="shared" si="10"/>
        <v>6.654135338345864</v>
      </c>
      <c r="AB14" s="1">
        <v>141</v>
      </c>
      <c r="AC14" s="1">
        <f t="shared" si="15"/>
        <v>3.8383838383838382</v>
      </c>
      <c r="AD14" s="1">
        <v>23</v>
      </c>
      <c r="AE14" s="1">
        <f t="shared" si="11"/>
        <v>3.108108108108108</v>
      </c>
      <c r="AF14" s="1">
        <v>-3.4</v>
      </c>
      <c r="AG14" s="1">
        <f t="shared" si="12"/>
        <v>3.5000000000000004</v>
      </c>
      <c r="AH14" s="1">
        <v>1406</v>
      </c>
      <c r="AI14" s="1">
        <f t="shared" si="13"/>
        <v>10</v>
      </c>
      <c r="AJ14" s="1">
        <v>7.2</v>
      </c>
      <c r="AK14" s="1" t="s">
        <v>10</v>
      </c>
    </row>
    <row r="15" spans="1:37" ht="12.75">
      <c r="A15" s="1" t="s">
        <v>11</v>
      </c>
      <c r="B15" s="1">
        <f t="shared" si="14"/>
        <v>146.4129477251273</v>
      </c>
      <c r="C15" s="1">
        <v>30</v>
      </c>
      <c r="D15" s="1">
        <f t="shared" si="0"/>
        <v>2.5853658536585367</v>
      </c>
      <c r="E15" s="1">
        <v>97.1</v>
      </c>
      <c r="F15" s="1">
        <f t="shared" si="1"/>
        <v>5.177865612648221</v>
      </c>
      <c r="G15" s="1">
        <v>51</v>
      </c>
      <c r="H15" s="1">
        <f t="shared" si="2"/>
        <v>7.813411078717201</v>
      </c>
      <c r="I15" s="1">
        <v>24</v>
      </c>
      <c r="J15" s="1">
        <f t="shared" si="3"/>
        <v>3.5294117647058822</v>
      </c>
      <c r="K15" s="1">
        <v>39</v>
      </c>
      <c r="L15" s="1">
        <f t="shared" si="4"/>
        <v>3.070866141732284</v>
      </c>
      <c r="M15" s="1">
        <v>3</v>
      </c>
      <c r="N15" s="1">
        <f t="shared" si="5"/>
        <v>2.5</v>
      </c>
      <c r="O15" s="1">
        <v>9</v>
      </c>
      <c r="P15" s="1">
        <f t="shared" si="6"/>
        <v>3.68421052631579</v>
      </c>
      <c r="Q15" s="1">
        <v>5</v>
      </c>
      <c r="R15" s="1">
        <f t="shared" si="16"/>
        <v>4.133333333333333</v>
      </c>
      <c r="S15" s="1">
        <v>2783</v>
      </c>
      <c r="T15" s="1">
        <f t="shared" si="7"/>
        <v>4.63445645263827</v>
      </c>
      <c r="U15" s="1">
        <v>56.3</v>
      </c>
      <c r="V15" s="1">
        <f t="shared" si="8"/>
        <v>5.344827586206895</v>
      </c>
      <c r="W15" s="1">
        <v>132</v>
      </c>
      <c r="X15" s="1">
        <f t="shared" si="9"/>
        <v>4.326923076923077</v>
      </c>
      <c r="Y15" s="1">
        <v>7.8</v>
      </c>
      <c r="Z15" s="1">
        <v>512</v>
      </c>
      <c r="AA15" s="1">
        <f t="shared" si="10"/>
        <v>6.203007518796992</v>
      </c>
      <c r="AB15" s="1">
        <v>160</v>
      </c>
      <c r="AC15" s="1">
        <f t="shared" si="15"/>
        <v>5.757575757575758</v>
      </c>
      <c r="AD15" s="1">
        <v>31</v>
      </c>
      <c r="AE15" s="1">
        <f t="shared" si="11"/>
        <v>4.189189189189189</v>
      </c>
      <c r="AF15" s="1">
        <v>3.3</v>
      </c>
      <c r="AG15" s="1">
        <f t="shared" si="12"/>
        <v>4.430555555555555</v>
      </c>
      <c r="AH15" s="1">
        <v>689</v>
      </c>
      <c r="AI15" s="1">
        <f t="shared" si="13"/>
        <v>4.885877318116976</v>
      </c>
      <c r="AJ15" s="1">
        <v>4</v>
      </c>
      <c r="AK15" s="1" t="s">
        <v>11</v>
      </c>
    </row>
    <row r="16" spans="1:37" ht="12.75">
      <c r="A16" s="1" t="s">
        <v>12</v>
      </c>
      <c r="B16" s="1">
        <f t="shared" si="14"/>
        <v>141.66841531484573</v>
      </c>
      <c r="C16" s="1">
        <v>23</v>
      </c>
      <c r="D16" s="1">
        <f t="shared" si="0"/>
        <v>1.9024390243902438</v>
      </c>
      <c r="E16" s="1">
        <v>90.1</v>
      </c>
      <c r="F16" s="1">
        <f t="shared" si="1"/>
        <v>4.624505928853754</v>
      </c>
      <c r="G16" s="1">
        <v>42.6</v>
      </c>
      <c r="H16" s="1">
        <f t="shared" si="2"/>
        <v>5.364431486880467</v>
      </c>
      <c r="I16" s="1">
        <v>19</v>
      </c>
      <c r="J16" s="1">
        <f t="shared" si="3"/>
        <v>2.794117647058824</v>
      </c>
      <c r="K16" s="1">
        <v>51</v>
      </c>
      <c r="L16" s="1">
        <f t="shared" si="4"/>
        <v>4.015748031496063</v>
      </c>
      <c r="M16" s="1">
        <v>1</v>
      </c>
      <c r="N16" s="1">
        <f t="shared" si="5"/>
        <v>0.8333333333333334</v>
      </c>
      <c r="O16" s="1">
        <v>18</v>
      </c>
      <c r="P16" s="1">
        <f t="shared" si="6"/>
        <v>8.421052631578947</v>
      </c>
      <c r="Q16" s="1">
        <v>7</v>
      </c>
      <c r="R16" s="1">
        <f t="shared" si="16"/>
        <v>5.2</v>
      </c>
      <c r="S16" s="1">
        <v>3660</v>
      </c>
      <c r="T16" s="1">
        <f t="shared" si="7"/>
        <v>7.42212333121424</v>
      </c>
      <c r="U16" s="1">
        <v>59.7</v>
      </c>
      <c r="V16" s="1">
        <f t="shared" si="8"/>
        <v>6.32183908045977</v>
      </c>
      <c r="W16" s="1">
        <v>129</v>
      </c>
      <c r="X16" s="1">
        <f t="shared" si="9"/>
        <v>4.038461538461538</v>
      </c>
      <c r="Y16" s="1">
        <v>9.5</v>
      </c>
      <c r="Z16" s="1">
        <v>488</v>
      </c>
      <c r="AA16" s="1">
        <f t="shared" si="10"/>
        <v>5.75187969924812</v>
      </c>
      <c r="AB16" s="1">
        <v>146</v>
      </c>
      <c r="AC16" s="1">
        <f t="shared" si="15"/>
        <v>4.343434343434343</v>
      </c>
      <c r="AD16" s="1">
        <v>21</v>
      </c>
      <c r="AE16" s="1">
        <f t="shared" si="11"/>
        <v>2.8378378378378377</v>
      </c>
      <c r="AF16" s="1">
        <v>0.4</v>
      </c>
      <c r="AG16" s="1">
        <f t="shared" si="12"/>
        <v>4.027777777777778</v>
      </c>
      <c r="AH16" s="1">
        <v>168</v>
      </c>
      <c r="AI16" s="1">
        <f t="shared" si="13"/>
        <v>1.1697574893009988</v>
      </c>
      <c r="AJ16" s="1">
        <v>8.3</v>
      </c>
      <c r="AK16" s="1" t="s">
        <v>12</v>
      </c>
    </row>
    <row r="17" spans="1:37" ht="12.75">
      <c r="A17" s="1" t="s">
        <v>16</v>
      </c>
      <c r="B17" s="1">
        <f t="shared" si="14"/>
        <v>134.46473537640264</v>
      </c>
      <c r="C17" s="1">
        <v>32.5</v>
      </c>
      <c r="D17" s="1">
        <f t="shared" si="0"/>
        <v>2.8292682926829267</v>
      </c>
      <c r="E17" s="1">
        <v>79.2</v>
      </c>
      <c r="F17" s="1">
        <f t="shared" si="1"/>
        <v>3.7628458498023716</v>
      </c>
      <c r="G17" s="1">
        <v>41.5</v>
      </c>
      <c r="H17" s="1">
        <f t="shared" si="2"/>
        <v>5.043731778425656</v>
      </c>
      <c r="I17" s="1">
        <v>22</v>
      </c>
      <c r="J17" s="1">
        <f t="shared" si="3"/>
        <v>3.235294117647059</v>
      </c>
      <c r="K17" s="1">
        <v>24</v>
      </c>
      <c r="L17" s="1">
        <f t="shared" si="4"/>
        <v>1.8897637795275593</v>
      </c>
      <c r="M17" s="1">
        <v>6</v>
      </c>
      <c r="N17" s="1">
        <f t="shared" si="5"/>
        <v>5</v>
      </c>
      <c r="O17" s="1">
        <v>13</v>
      </c>
      <c r="P17" s="1">
        <f t="shared" si="6"/>
        <v>5.7894736842105265</v>
      </c>
      <c r="Q17" s="1">
        <v>10</v>
      </c>
      <c r="R17" s="1">
        <f t="shared" si="16"/>
        <v>6.8</v>
      </c>
      <c r="S17" s="1">
        <v>3498</v>
      </c>
      <c r="T17" s="1">
        <f t="shared" si="7"/>
        <v>6.9071837253655435</v>
      </c>
      <c r="U17" s="1">
        <v>59.2</v>
      </c>
      <c r="V17" s="1">
        <f t="shared" si="8"/>
        <v>6.17816091954023</v>
      </c>
      <c r="W17" s="1">
        <v>135</v>
      </c>
      <c r="X17" s="1">
        <f t="shared" si="9"/>
        <v>4.615384615384615</v>
      </c>
      <c r="Y17" s="1">
        <v>10.1</v>
      </c>
      <c r="Z17" s="1">
        <v>403</v>
      </c>
      <c r="AA17" s="1">
        <f t="shared" si="10"/>
        <v>4.154135338345864</v>
      </c>
      <c r="AB17" s="1">
        <v>126</v>
      </c>
      <c r="AC17" s="1">
        <f t="shared" si="15"/>
        <v>2.323232323232323</v>
      </c>
      <c r="AD17" s="1">
        <v>0</v>
      </c>
      <c r="AE17" s="1">
        <f t="shared" si="11"/>
        <v>0</v>
      </c>
      <c r="AF17" s="1">
        <v>1.3</v>
      </c>
      <c r="AG17" s="1">
        <f t="shared" si="12"/>
        <v>4.152777777777778</v>
      </c>
      <c r="AH17" s="1">
        <v>184</v>
      </c>
      <c r="AI17" s="1">
        <f t="shared" si="13"/>
        <v>1.2838801711840229</v>
      </c>
      <c r="AJ17" s="1">
        <v>7.7</v>
      </c>
      <c r="AK17" s="1" t="s">
        <v>16</v>
      </c>
    </row>
    <row r="18" spans="1:37" ht="12.75">
      <c r="A18" s="1" t="s">
        <v>13</v>
      </c>
      <c r="B18" s="1">
        <f t="shared" si="14"/>
        <v>132.93806441588498</v>
      </c>
      <c r="C18" s="1">
        <v>34.5</v>
      </c>
      <c r="D18" s="1">
        <f t="shared" si="0"/>
        <v>3.024390243902439</v>
      </c>
      <c r="E18" s="1">
        <v>84</v>
      </c>
      <c r="F18" s="1">
        <f t="shared" si="1"/>
        <v>4.142292490118577</v>
      </c>
      <c r="G18" s="1">
        <v>41.9</v>
      </c>
      <c r="H18" s="1">
        <f t="shared" si="2"/>
        <v>5.160349854227404</v>
      </c>
      <c r="I18" s="1">
        <v>22</v>
      </c>
      <c r="J18" s="1">
        <f t="shared" si="3"/>
        <v>3.235294117647059</v>
      </c>
      <c r="K18" s="1">
        <v>37</v>
      </c>
      <c r="L18" s="1">
        <f t="shared" si="4"/>
        <v>2.9133858267716537</v>
      </c>
      <c r="M18" s="1">
        <v>2</v>
      </c>
      <c r="N18" s="1">
        <f t="shared" si="5"/>
        <v>1.6666666666666667</v>
      </c>
      <c r="O18" s="1">
        <v>12</v>
      </c>
      <c r="P18" s="1">
        <f t="shared" si="6"/>
        <v>5.2631578947368425</v>
      </c>
      <c r="Q18" s="1">
        <v>1</v>
      </c>
      <c r="R18" s="1">
        <f t="shared" si="16"/>
        <v>2</v>
      </c>
      <c r="S18" s="1">
        <v>3178</v>
      </c>
      <c r="T18" s="1">
        <f t="shared" si="7"/>
        <v>5.890019071837253</v>
      </c>
      <c r="U18" s="1">
        <v>54.3</v>
      </c>
      <c r="V18" s="1">
        <f t="shared" si="8"/>
        <v>4.770114942528734</v>
      </c>
      <c r="W18" s="1">
        <v>135</v>
      </c>
      <c r="X18" s="1">
        <f t="shared" si="9"/>
        <v>4.615384615384615</v>
      </c>
      <c r="Y18" s="1">
        <v>10</v>
      </c>
      <c r="Z18" s="1">
        <v>432</v>
      </c>
      <c r="AA18" s="1">
        <f t="shared" si="10"/>
        <v>4.6992481203007515</v>
      </c>
      <c r="AB18" s="1">
        <v>139</v>
      </c>
      <c r="AC18" s="1">
        <f t="shared" si="15"/>
        <v>3.6363636363636362</v>
      </c>
      <c r="AD18" s="1">
        <v>19</v>
      </c>
      <c r="AE18" s="1">
        <f t="shared" si="11"/>
        <v>2.5675675675675675</v>
      </c>
      <c r="AF18" s="1">
        <v>1.2</v>
      </c>
      <c r="AG18" s="1">
        <f t="shared" si="12"/>
        <v>4.138888888888889</v>
      </c>
      <c r="AH18" s="1">
        <v>201</v>
      </c>
      <c r="AI18" s="1">
        <f t="shared" si="13"/>
        <v>1.4051355206847362</v>
      </c>
      <c r="AJ18" s="1">
        <v>9.4</v>
      </c>
      <c r="AK18" s="1" t="s">
        <v>13</v>
      </c>
    </row>
    <row r="19" spans="1:37" ht="12.75">
      <c r="A19" s="1" t="s">
        <v>17</v>
      </c>
      <c r="B19" s="1">
        <f t="shared" si="14"/>
        <v>131.55612384589037</v>
      </c>
      <c r="C19" s="1">
        <v>28</v>
      </c>
      <c r="D19" s="1">
        <f t="shared" si="0"/>
        <v>2.3902439024390243</v>
      </c>
      <c r="E19" s="1">
        <v>90.9</v>
      </c>
      <c r="F19" s="1">
        <f t="shared" si="1"/>
        <v>4.687747035573123</v>
      </c>
      <c r="G19" s="1">
        <v>42.1</v>
      </c>
      <c r="H19" s="1">
        <f t="shared" si="2"/>
        <v>5.21865889212828</v>
      </c>
      <c r="I19" s="1">
        <v>23</v>
      </c>
      <c r="J19" s="1">
        <f t="shared" si="3"/>
        <v>3.3823529411764706</v>
      </c>
      <c r="K19" s="1">
        <v>12</v>
      </c>
      <c r="L19" s="1">
        <f t="shared" si="4"/>
        <v>0.9448818897637796</v>
      </c>
      <c r="M19" s="1">
        <v>6</v>
      </c>
      <c r="N19" s="1">
        <f t="shared" si="5"/>
        <v>5</v>
      </c>
      <c r="O19" s="1">
        <v>18</v>
      </c>
      <c r="P19" s="1">
        <f t="shared" si="6"/>
        <v>8.421052631578947</v>
      </c>
      <c r="Q19" s="1">
        <v>2</v>
      </c>
      <c r="R19" s="1">
        <f t="shared" si="16"/>
        <v>2.533333333333333</v>
      </c>
      <c r="S19" s="1">
        <v>3342</v>
      </c>
      <c r="T19" s="1">
        <f t="shared" si="7"/>
        <v>6.411315956770502</v>
      </c>
      <c r="U19" s="1">
        <v>49.6</v>
      </c>
      <c r="V19" s="1">
        <f t="shared" si="8"/>
        <v>3.4195402298850572</v>
      </c>
      <c r="W19" s="1">
        <v>112</v>
      </c>
      <c r="X19" s="1">
        <f t="shared" si="9"/>
        <v>2.4038461538461537</v>
      </c>
      <c r="Y19" s="1">
        <v>10</v>
      </c>
      <c r="Z19" s="1">
        <v>427</v>
      </c>
      <c r="AA19" s="1">
        <f t="shared" si="10"/>
        <v>4.605263157894736</v>
      </c>
      <c r="AB19" s="1">
        <v>134</v>
      </c>
      <c r="AC19" s="1">
        <f t="shared" si="15"/>
        <v>3.131313131313131</v>
      </c>
      <c r="AD19" s="1">
        <v>16</v>
      </c>
      <c r="AE19" s="1">
        <f t="shared" si="11"/>
        <v>2.162162162162162</v>
      </c>
      <c r="AF19" s="1">
        <v>34.5</v>
      </c>
      <c r="AG19" s="1">
        <f t="shared" si="12"/>
        <v>8.76388888888889</v>
      </c>
      <c r="AH19" s="1">
        <v>36</v>
      </c>
      <c r="AI19" s="1">
        <f t="shared" si="13"/>
        <v>0.2282453637660485</v>
      </c>
      <c r="AJ19" s="1">
        <v>6.2</v>
      </c>
      <c r="AK19" s="1" t="s">
        <v>17</v>
      </c>
    </row>
    <row r="20" spans="1:37" ht="12.75">
      <c r="A20" s="1" t="s">
        <v>19</v>
      </c>
      <c r="B20" s="1">
        <f t="shared" si="14"/>
        <v>127.37404821729099</v>
      </c>
      <c r="C20" s="1">
        <v>32.5</v>
      </c>
      <c r="D20" s="1">
        <f t="shared" si="0"/>
        <v>2.8292682926829267</v>
      </c>
      <c r="E20" s="1">
        <v>87.4</v>
      </c>
      <c r="F20" s="1">
        <f t="shared" si="1"/>
        <v>4.41106719367589</v>
      </c>
      <c r="G20" s="1">
        <v>36.7</v>
      </c>
      <c r="H20" s="1">
        <f t="shared" si="2"/>
        <v>3.6443148688046656</v>
      </c>
      <c r="I20" s="1">
        <v>20</v>
      </c>
      <c r="J20" s="1">
        <f t="shared" si="3"/>
        <v>2.9411764705882355</v>
      </c>
      <c r="K20" s="1">
        <v>30</v>
      </c>
      <c r="L20" s="1">
        <f t="shared" si="4"/>
        <v>2.362204724409449</v>
      </c>
      <c r="M20" s="1">
        <v>2</v>
      </c>
      <c r="N20" s="1">
        <f t="shared" si="5"/>
        <v>1.6666666666666667</v>
      </c>
      <c r="O20" s="1">
        <v>15</v>
      </c>
      <c r="P20" s="1">
        <f t="shared" si="6"/>
        <v>6.842105263157895</v>
      </c>
      <c r="Q20" s="1">
        <v>11</v>
      </c>
      <c r="R20" s="1">
        <f t="shared" si="16"/>
        <v>7.333333333333333</v>
      </c>
      <c r="S20" s="1">
        <v>3205</v>
      </c>
      <c r="T20" s="1">
        <f t="shared" si="7"/>
        <v>5.975842339478703</v>
      </c>
      <c r="U20" s="1">
        <v>55.7</v>
      </c>
      <c r="V20" s="1">
        <f t="shared" si="8"/>
        <v>5.172413793103448</v>
      </c>
      <c r="W20" s="1">
        <v>134</v>
      </c>
      <c r="X20" s="1">
        <f t="shared" si="9"/>
        <v>4.519230769230769</v>
      </c>
      <c r="Y20" s="1">
        <v>8.6</v>
      </c>
      <c r="Z20" s="1">
        <v>443</v>
      </c>
      <c r="AA20" s="1">
        <f t="shared" si="10"/>
        <v>4.906015037593985</v>
      </c>
      <c r="AB20" s="1">
        <v>121</v>
      </c>
      <c r="AC20" s="1">
        <f t="shared" si="15"/>
        <v>1.8181818181818181</v>
      </c>
      <c r="AD20" s="1">
        <v>0</v>
      </c>
      <c r="AE20" s="1">
        <f t="shared" si="11"/>
        <v>0</v>
      </c>
      <c r="AF20" s="1">
        <v>2.4</v>
      </c>
      <c r="AG20" s="1">
        <f t="shared" si="12"/>
        <v>4.305555555555555</v>
      </c>
      <c r="AH20" s="1">
        <v>137</v>
      </c>
      <c r="AI20" s="1">
        <f t="shared" si="13"/>
        <v>0.9486447931526392</v>
      </c>
      <c r="AJ20" s="1">
        <v>7.6</v>
      </c>
      <c r="AK20" s="1" t="s">
        <v>19</v>
      </c>
    </row>
    <row r="21" spans="1:37" ht="12.75">
      <c r="A21" s="1" t="s">
        <v>14</v>
      </c>
      <c r="B21" s="1">
        <f t="shared" si="14"/>
        <v>125.91823972810276</v>
      </c>
      <c r="C21" s="1">
        <v>32</v>
      </c>
      <c r="D21" s="1">
        <f t="shared" si="0"/>
        <v>2.7804878048780486</v>
      </c>
      <c r="E21" s="1">
        <v>72.3</v>
      </c>
      <c r="F21" s="1">
        <f t="shared" si="1"/>
        <v>3.2173913043478257</v>
      </c>
      <c r="G21" s="1">
        <v>35.8</v>
      </c>
      <c r="H21" s="1">
        <f t="shared" si="2"/>
        <v>3.381924198250728</v>
      </c>
      <c r="I21" s="1">
        <v>13</v>
      </c>
      <c r="J21" s="1">
        <f t="shared" si="3"/>
        <v>1.911764705882353</v>
      </c>
      <c r="K21" s="1">
        <v>8</v>
      </c>
      <c r="L21" s="1">
        <f t="shared" si="4"/>
        <v>0.6299212598425197</v>
      </c>
      <c r="M21" s="1">
        <v>6</v>
      </c>
      <c r="N21" s="1">
        <f t="shared" si="5"/>
        <v>5</v>
      </c>
      <c r="O21" s="1">
        <v>14</v>
      </c>
      <c r="P21" s="1">
        <f t="shared" si="6"/>
        <v>6.315789473684211</v>
      </c>
      <c r="Q21" s="1">
        <v>10</v>
      </c>
      <c r="R21" s="1">
        <f t="shared" si="16"/>
        <v>6.8</v>
      </c>
      <c r="S21" s="1">
        <v>2467</v>
      </c>
      <c r="T21" s="1">
        <f t="shared" si="7"/>
        <v>3.6300063572790844</v>
      </c>
      <c r="U21" s="1">
        <v>60.2</v>
      </c>
      <c r="V21" s="1">
        <f t="shared" si="8"/>
        <v>6.4655172413793105</v>
      </c>
      <c r="W21" s="1">
        <v>126</v>
      </c>
      <c r="X21" s="1">
        <f t="shared" si="9"/>
        <v>3.75</v>
      </c>
      <c r="Y21" s="1">
        <v>9.7</v>
      </c>
      <c r="Z21" s="1">
        <v>356</v>
      </c>
      <c r="AA21" s="1">
        <f t="shared" si="10"/>
        <v>3.270676691729323</v>
      </c>
      <c r="AB21" s="1">
        <v>135</v>
      </c>
      <c r="AC21" s="1">
        <f t="shared" si="15"/>
        <v>3.2323232323232323</v>
      </c>
      <c r="AD21" s="1">
        <v>13</v>
      </c>
      <c r="AE21" s="1">
        <f t="shared" si="11"/>
        <v>1.7567567567567566</v>
      </c>
      <c r="AF21" s="1">
        <v>19.3</v>
      </c>
      <c r="AG21" s="1">
        <f t="shared" si="12"/>
        <v>6.652777777777779</v>
      </c>
      <c r="AH21" s="1">
        <v>68</v>
      </c>
      <c r="AI21" s="1">
        <f t="shared" si="13"/>
        <v>0.456490727532097</v>
      </c>
      <c r="AJ21" s="1">
        <v>9.1</v>
      </c>
      <c r="AK21" s="1" t="s">
        <v>14</v>
      </c>
    </row>
    <row r="22" spans="1:37" ht="12.75">
      <c r="A22" s="1" t="s">
        <v>25</v>
      </c>
      <c r="B22" s="1">
        <f t="shared" si="14"/>
        <v>124.3215743569126</v>
      </c>
      <c r="C22" s="1">
        <v>30</v>
      </c>
      <c r="D22" s="1">
        <f t="shared" si="0"/>
        <v>2.5853658536585367</v>
      </c>
      <c r="E22" s="1">
        <v>89.8</v>
      </c>
      <c r="F22" s="1">
        <f t="shared" si="1"/>
        <v>4.600790513833991</v>
      </c>
      <c r="G22" s="1">
        <v>37.1</v>
      </c>
      <c r="H22" s="1">
        <f t="shared" si="2"/>
        <v>3.7609329446064144</v>
      </c>
      <c r="I22" s="1">
        <v>16</v>
      </c>
      <c r="J22" s="1">
        <f t="shared" si="3"/>
        <v>2.3529411764705883</v>
      </c>
      <c r="K22" s="1">
        <v>11</v>
      </c>
      <c r="L22" s="1">
        <f t="shared" si="4"/>
        <v>0.8661417322834646</v>
      </c>
      <c r="M22" s="1">
        <v>3</v>
      </c>
      <c r="N22" s="1">
        <f t="shared" si="5"/>
        <v>2.5</v>
      </c>
      <c r="O22" s="1">
        <v>12</v>
      </c>
      <c r="P22" s="1">
        <f t="shared" si="6"/>
        <v>5.2631578947368425</v>
      </c>
      <c r="Q22" s="1">
        <v>12</v>
      </c>
      <c r="R22" s="1">
        <f t="shared" si="16"/>
        <v>7.866666666666666</v>
      </c>
      <c r="S22" s="1">
        <v>2721</v>
      </c>
      <c r="T22" s="1">
        <f t="shared" si="7"/>
        <v>4.437380801017165</v>
      </c>
      <c r="U22" s="1">
        <v>55.3</v>
      </c>
      <c r="V22" s="1">
        <f t="shared" si="8"/>
        <v>5.057471264367814</v>
      </c>
      <c r="W22" s="1">
        <v>130</v>
      </c>
      <c r="X22" s="1">
        <f t="shared" si="9"/>
        <v>4.134615384615384</v>
      </c>
      <c r="Y22" s="1">
        <v>9.3</v>
      </c>
      <c r="Z22" s="1">
        <v>377</v>
      </c>
      <c r="AA22" s="1">
        <f t="shared" si="10"/>
        <v>3.6654135338345863</v>
      </c>
      <c r="AB22" s="1">
        <v>122</v>
      </c>
      <c r="AC22" s="1">
        <f t="shared" si="15"/>
        <v>1.9191919191919191</v>
      </c>
      <c r="AD22" s="1">
        <v>3</v>
      </c>
      <c r="AE22" s="1">
        <f t="shared" si="11"/>
        <v>0.4054054054054054</v>
      </c>
      <c r="AF22" s="1">
        <v>12</v>
      </c>
      <c r="AG22" s="1">
        <f t="shared" si="12"/>
        <v>5.638888888888889</v>
      </c>
      <c r="AH22" s="1">
        <v>83</v>
      </c>
      <c r="AI22" s="1">
        <f t="shared" si="13"/>
        <v>0.5634807417974322</v>
      </c>
      <c r="AJ22" s="1">
        <v>8.6</v>
      </c>
      <c r="AK22" s="1" t="s">
        <v>25</v>
      </c>
    </row>
    <row r="23" spans="1:37" ht="12.75">
      <c r="A23" s="1" t="s">
        <v>20</v>
      </c>
      <c r="B23" s="1">
        <f t="shared" si="14"/>
        <v>121.15441655794437</v>
      </c>
      <c r="C23" s="1">
        <v>34.5</v>
      </c>
      <c r="D23" s="1">
        <f t="shared" si="0"/>
        <v>3.024390243902439</v>
      </c>
      <c r="E23" s="1">
        <v>68.4</v>
      </c>
      <c r="F23" s="1">
        <f t="shared" si="1"/>
        <v>2.909090909090909</v>
      </c>
      <c r="G23" s="1">
        <v>37.5</v>
      </c>
      <c r="H23" s="1">
        <f t="shared" si="2"/>
        <v>3.877551020408163</v>
      </c>
      <c r="I23" s="1">
        <v>18</v>
      </c>
      <c r="J23" s="1">
        <f t="shared" si="3"/>
        <v>2.6470588235294117</v>
      </c>
      <c r="K23" s="1">
        <v>45</v>
      </c>
      <c r="L23" s="1">
        <f t="shared" si="4"/>
        <v>3.5433070866141736</v>
      </c>
      <c r="M23" s="1">
        <v>4</v>
      </c>
      <c r="N23" s="1">
        <f t="shared" si="5"/>
        <v>3.3333333333333335</v>
      </c>
      <c r="O23" s="1">
        <v>14</v>
      </c>
      <c r="P23" s="1">
        <f t="shared" si="6"/>
        <v>6.315789473684211</v>
      </c>
      <c r="Q23" s="1">
        <v>0</v>
      </c>
      <c r="R23" s="1">
        <v>0</v>
      </c>
      <c r="S23" s="1">
        <v>3253</v>
      </c>
      <c r="T23" s="1">
        <f t="shared" si="7"/>
        <v>6.128417037507946</v>
      </c>
      <c r="U23" s="1">
        <v>57.6</v>
      </c>
      <c r="V23" s="1">
        <f t="shared" si="8"/>
        <v>5.718390804597701</v>
      </c>
      <c r="W23" s="1">
        <v>139</v>
      </c>
      <c r="X23" s="1">
        <f t="shared" si="9"/>
        <v>5</v>
      </c>
      <c r="Y23" s="1">
        <v>9.4</v>
      </c>
      <c r="Z23" s="1">
        <v>444</v>
      </c>
      <c r="AA23" s="1">
        <f t="shared" si="10"/>
        <v>4.924812030075188</v>
      </c>
      <c r="AB23" s="1">
        <v>136</v>
      </c>
      <c r="AC23" s="1">
        <f t="shared" si="15"/>
        <v>3.333333333333333</v>
      </c>
      <c r="AD23" s="1">
        <v>12</v>
      </c>
      <c r="AE23" s="1">
        <f t="shared" si="11"/>
        <v>1.6216216216216215</v>
      </c>
      <c r="AF23" s="1">
        <v>-17.2</v>
      </c>
      <c r="AG23" s="1">
        <f t="shared" si="12"/>
        <v>1.5833333333333335</v>
      </c>
      <c r="AH23" s="1">
        <v>228</v>
      </c>
      <c r="AI23" s="1">
        <f t="shared" si="13"/>
        <v>1.5977175463623396</v>
      </c>
      <c r="AJ23" s="1">
        <v>9.6</v>
      </c>
      <c r="AK23" s="1" t="s">
        <v>20</v>
      </c>
    </row>
    <row r="24" spans="1:37" ht="12.75">
      <c r="A24" s="1" t="s">
        <v>35</v>
      </c>
      <c r="B24" s="1">
        <f t="shared" si="14"/>
        <v>117.88064677652652</v>
      </c>
      <c r="C24" s="1">
        <v>28</v>
      </c>
      <c r="D24" s="1">
        <f t="shared" si="0"/>
        <v>2.3902439024390243</v>
      </c>
      <c r="E24" s="1">
        <v>72.7</v>
      </c>
      <c r="F24" s="1">
        <f t="shared" si="1"/>
        <v>3.2490118577075098</v>
      </c>
      <c r="G24" s="1">
        <v>33.5</v>
      </c>
      <c r="H24" s="1">
        <f t="shared" si="2"/>
        <v>2.7113702623906706</v>
      </c>
      <c r="I24" s="1">
        <v>15</v>
      </c>
      <c r="J24" s="1">
        <f t="shared" si="3"/>
        <v>2.2058823529411766</v>
      </c>
      <c r="K24" s="1">
        <v>4</v>
      </c>
      <c r="L24" s="1">
        <f t="shared" si="4"/>
        <v>0.31496062992125984</v>
      </c>
      <c r="M24" s="1">
        <v>6</v>
      </c>
      <c r="N24" s="1">
        <f t="shared" si="5"/>
        <v>5</v>
      </c>
      <c r="O24" s="1">
        <v>15</v>
      </c>
      <c r="P24" s="1">
        <f t="shared" si="6"/>
        <v>6.842105263157895</v>
      </c>
      <c r="Q24" s="1">
        <v>16</v>
      </c>
      <c r="R24" s="1">
        <f>8*(Q24-1)/15+2</f>
        <v>10</v>
      </c>
      <c r="S24" s="1">
        <v>2589</v>
      </c>
      <c r="T24" s="1">
        <f t="shared" si="7"/>
        <v>4.017800381436745</v>
      </c>
      <c r="U24" s="1">
        <v>50.8</v>
      </c>
      <c r="V24" s="1">
        <f t="shared" si="8"/>
        <v>3.7643678160919523</v>
      </c>
      <c r="W24" s="1">
        <v>104</v>
      </c>
      <c r="X24" s="1">
        <f t="shared" si="9"/>
        <v>1.6346153846153846</v>
      </c>
      <c r="Y24" s="1">
        <v>9.1</v>
      </c>
      <c r="Z24" s="1">
        <v>356</v>
      </c>
      <c r="AA24" s="1">
        <f t="shared" si="10"/>
        <v>3.270676691729323</v>
      </c>
      <c r="AB24" s="1">
        <v>112</v>
      </c>
      <c r="AC24" s="1">
        <f t="shared" si="15"/>
        <v>0.9090909090909091</v>
      </c>
      <c r="AD24" s="1">
        <v>0</v>
      </c>
      <c r="AE24" s="1">
        <f t="shared" si="11"/>
        <v>0</v>
      </c>
      <c r="AF24" s="1">
        <v>38.8</v>
      </c>
      <c r="AG24" s="1">
        <f t="shared" si="12"/>
        <v>9.361111111111112</v>
      </c>
      <c r="AH24" s="1">
        <v>28</v>
      </c>
      <c r="AI24" s="1">
        <f t="shared" si="13"/>
        <v>0.1711840228245364</v>
      </c>
      <c r="AJ24" s="1">
        <v>9</v>
      </c>
      <c r="AK24" s="1" t="s">
        <v>35</v>
      </c>
    </row>
    <row r="25" spans="1:37" ht="12.75">
      <c r="A25" s="1" t="s">
        <v>18</v>
      </c>
      <c r="B25" s="1">
        <f t="shared" si="14"/>
        <v>117.1674520630265</v>
      </c>
      <c r="C25" s="1">
        <v>19</v>
      </c>
      <c r="D25" s="1">
        <f t="shared" si="0"/>
        <v>1.5121951219512195</v>
      </c>
      <c r="E25" s="1">
        <v>91.9</v>
      </c>
      <c r="F25" s="1">
        <f t="shared" si="1"/>
        <v>4.766798418972332</v>
      </c>
      <c r="G25" s="1">
        <v>41.3</v>
      </c>
      <c r="H25" s="1">
        <f t="shared" si="2"/>
        <v>4.985422740524781</v>
      </c>
      <c r="I25" s="1">
        <v>23</v>
      </c>
      <c r="J25" s="1">
        <f t="shared" si="3"/>
        <v>3.3823529411764706</v>
      </c>
      <c r="K25" s="1">
        <v>52</v>
      </c>
      <c r="L25" s="1">
        <f t="shared" si="4"/>
        <v>4.094488188976378</v>
      </c>
      <c r="M25" s="1">
        <v>4</v>
      </c>
      <c r="N25" s="1">
        <f t="shared" si="5"/>
        <v>3.3333333333333335</v>
      </c>
      <c r="O25" s="1">
        <v>9</v>
      </c>
      <c r="P25" s="1">
        <f t="shared" si="6"/>
        <v>3.68421052631579</v>
      </c>
      <c r="Q25" s="1">
        <v>0</v>
      </c>
      <c r="R25" s="1">
        <v>0</v>
      </c>
      <c r="S25" s="1">
        <v>2962</v>
      </c>
      <c r="T25" s="1">
        <f t="shared" si="7"/>
        <v>5.203432930705658</v>
      </c>
      <c r="U25" s="1">
        <v>58.2</v>
      </c>
      <c r="V25" s="1">
        <f t="shared" si="8"/>
        <v>5.890804597701149</v>
      </c>
      <c r="W25" s="1">
        <v>143</v>
      </c>
      <c r="X25" s="1">
        <f t="shared" si="9"/>
        <v>5.384615384615384</v>
      </c>
      <c r="Y25" s="1">
        <v>5.7</v>
      </c>
      <c r="Z25" s="1">
        <v>450</v>
      </c>
      <c r="AA25" s="1">
        <f t="shared" si="10"/>
        <v>5.037593984962406</v>
      </c>
      <c r="AB25" s="1">
        <v>144</v>
      </c>
      <c r="AC25" s="1">
        <f t="shared" si="15"/>
        <v>4.141414141414141</v>
      </c>
      <c r="AD25" s="1">
        <v>23</v>
      </c>
      <c r="AE25" s="1">
        <f t="shared" si="11"/>
        <v>3.108108108108108</v>
      </c>
      <c r="AF25" s="1">
        <v>5.4</v>
      </c>
      <c r="AG25" s="1">
        <f t="shared" si="12"/>
        <v>4.722222222222222</v>
      </c>
      <c r="AH25" s="1">
        <v>68</v>
      </c>
      <c r="AI25" s="1">
        <f t="shared" si="13"/>
        <v>0.456490727532097</v>
      </c>
      <c r="AJ25" s="1">
        <v>4.1</v>
      </c>
      <c r="AK25" s="1" t="s">
        <v>18</v>
      </c>
    </row>
    <row r="26" spans="1:37" ht="12.75">
      <c r="A26" s="1" t="s">
        <v>21</v>
      </c>
      <c r="B26" s="1">
        <f t="shared" si="14"/>
        <v>114.02892067289004</v>
      </c>
      <c r="C26" s="1">
        <v>11.5</v>
      </c>
      <c r="D26" s="1">
        <f t="shared" si="0"/>
        <v>0.7804878048780488</v>
      </c>
      <c r="E26" s="1">
        <v>88.3</v>
      </c>
      <c r="F26" s="1">
        <f t="shared" si="1"/>
        <v>4.482213438735178</v>
      </c>
      <c r="G26" s="1">
        <v>43.1</v>
      </c>
      <c r="H26" s="1">
        <f t="shared" si="2"/>
        <v>5.510204081632653</v>
      </c>
      <c r="I26" s="1">
        <v>27</v>
      </c>
      <c r="J26" s="1">
        <f t="shared" si="3"/>
        <v>3.9705882352941178</v>
      </c>
      <c r="K26" s="1">
        <v>52</v>
      </c>
      <c r="L26" s="1">
        <f t="shared" si="4"/>
        <v>4.094488188976378</v>
      </c>
      <c r="M26" s="1">
        <v>2</v>
      </c>
      <c r="N26" s="1">
        <f t="shared" si="5"/>
        <v>1.6666666666666667</v>
      </c>
      <c r="O26" s="1">
        <v>12</v>
      </c>
      <c r="P26" s="1">
        <f t="shared" si="6"/>
        <v>5.2631578947368425</v>
      </c>
      <c r="Q26" s="1">
        <v>2</v>
      </c>
      <c r="R26" s="1">
        <f>8*(Q26-1)/15+2</f>
        <v>2.533333333333333</v>
      </c>
      <c r="S26" s="1">
        <v>2527</v>
      </c>
      <c r="T26" s="1">
        <f t="shared" si="7"/>
        <v>3.820724729815639</v>
      </c>
      <c r="U26" s="1">
        <v>45.3</v>
      </c>
      <c r="V26" s="1">
        <f t="shared" si="8"/>
        <v>2.18390804597701</v>
      </c>
      <c r="W26" s="1">
        <v>130</v>
      </c>
      <c r="X26" s="1">
        <f t="shared" si="9"/>
        <v>4.134615384615384</v>
      </c>
      <c r="Y26" s="1">
        <v>9.1</v>
      </c>
      <c r="Z26" s="1">
        <v>394</v>
      </c>
      <c r="AA26" s="1">
        <f t="shared" si="10"/>
        <v>3.9849624060150375</v>
      </c>
      <c r="AB26" s="1">
        <v>134</v>
      </c>
      <c r="AC26" s="1">
        <f t="shared" si="15"/>
        <v>3.131313131313131</v>
      </c>
      <c r="AD26" s="1">
        <v>16</v>
      </c>
      <c r="AE26" s="1">
        <f t="shared" si="11"/>
        <v>2.162162162162162</v>
      </c>
      <c r="AF26" s="1">
        <v>12.9</v>
      </c>
      <c r="AG26" s="1">
        <f t="shared" si="12"/>
        <v>5.763888888888888</v>
      </c>
      <c r="AH26" s="1">
        <v>24</v>
      </c>
      <c r="AI26" s="1">
        <f t="shared" si="13"/>
        <v>0.14265335235378032</v>
      </c>
      <c r="AJ26" s="1">
        <v>1.8</v>
      </c>
      <c r="AK26" s="1" t="s">
        <v>21</v>
      </c>
    </row>
    <row r="27" spans="1:37" ht="12.75">
      <c r="A27" s="1" t="s">
        <v>15</v>
      </c>
      <c r="B27" s="1">
        <f t="shared" si="14"/>
        <v>112.31644797008968</v>
      </c>
      <c r="C27" s="1">
        <v>50</v>
      </c>
      <c r="D27" s="1">
        <f t="shared" si="0"/>
        <v>4.536585365853658</v>
      </c>
      <c r="E27" s="1">
        <v>69.7</v>
      </c>
      <c r="F27" s="1">
        <f t="shared" si="1"/>
        <v>3.0118577075098814</v>
      </c>
      <c r="G27" s="1">
        <v>35.5</v>
      </c>
      <c r="H27" s="1">
        <f t="shared" si="2"/>
        <v>3.294460641399417</v>
      </c>
      <c r="I27" s="1">
        <v>16</v>
      </c>
      <c r="J27" s="1">
        <f t="shared" si="3"/>
        <v>2.3529411764705883</v>
      </c>
      <c r="K27" s="1">
        <v>66</v>
      </c>
      <c r="L27" s="1">
        <f t="shared" si="4"/>
        <v>5.196850393700788</v>
      </c>
      <c r="M27" s="1">
        <v>2.4</v>
      </c>
      <c r="N27" s="1">
        <f t="shared" si="5"/>
        <v>2</v>
      </c>
      <c r="O27" s="1">
        <v>5</v>
      </c>
      <c r="P27" s="1">
        <f t="shared" si="6"/>
        <v>1.5789473684210527</v>
      </c>
      <c r="Q27" s="1">
        <v>0</v>
      </c>
      <c r="R27" s="1">
        <v>0</v>
      </c>
      <c r="S27" s="1">
        <v>3198</v>
      </c>
      <c r="T27" s="1">
        <f t="shared" si="7"/>
        <v>5.953591862682772</v>
      </c>
      <c r="U27" s="1">
        <v>54.5</v>
      </c>
      <c r="V27" s="1">
        <f t="shared" si="8"/>
        <v>4.827586206896551</v>
      </c>
      <c r="W27" s="1">
        <v>156</v>
      </c>
      <c r="X27" s="1">
        <f t="shared" si="9"/>
        <v>6.634615384615384</v>
      </c>
      <c r="Y27" s="1">
        <v>8.5</v>
      </c>
      <c r="Z27" s="1">
        <v>406</v>
      </c>
      <c r="AA27" s="1">
        <f t="shared" si="10"/>
        <v>4.2105263157894735</v>
      </c>
      <c r="AB27" s="1">
        <v>140</v>
      </c>
      <c r="AC27" s="1">
        <f t="shared" si="15"/>
        <v>3.7373737373737375</v>
      </c>
      <c r="AD27" s="1">
        <v>14</v>
      </c>
      <c r="AE27" s="1">
        <f t="shared" si="11"/>
        <v>1.8918918918918919</v>
      </c>
      <c r="AF27" s="1">
        <v>-23.3</v>
      </c>
      <c r="AG27" s="1">
        <f t="shared" si="12"/>
        <v>0.7361111111111112</v>
      </c>
      <c r="AH27" s="1">
        <v>35</v>
      </c>
      <c r="AI27" s="1">
        <f t="shared" si="13"/>
        <v>0.22111269614835952</v>
      </c>
      <c r="AJ27" s="1">
        <v>3</v>
      </c>
      <c r="AK27" s="1" t="s">
        <v>15</v>
      </c>
    </row>
    <row r="28" spans="1:37" ht="12.75">
      <c r="A28" s="1" t="s">
        <v>24</v>
      </c>
      <c r="B28" s="1">
        <f t="shared" si="14"/>
        <v>111.25833308488617</v>
      </c>
      <c r="C28" s="1">
        <v>37</v>
      </c>
      <c r="D28" s="1">
        <f t="shared" si="0"/>
        <v>3.268292682926829</v>
      </c>
      <c r="E28" s="1">
        <v>76.7</v>
      </c>
      <c r="F28" s="1">
        <f t="shared" si="1"/>
        <v>3.5652173913043477</v>
      </c>
      <c r="G28" s="1">
        <v>34.2</v>
      </c>
      <c r="H28" s="1">
        <f t="shared" si="2"/>
        <v>2.9154518950437325</v>
      </c>
      <c r="I28" s="1">
        <v>7</v>
      </c>
      <c r="J28" s="1">
        <f t="shared" si="3"/>
        <v>1.0294117647058825</v>
      </c>
      <c r="K28" s="1">
        <v>27</v>
      </c>
      <c r="L28" s="1">
        <f t="shared" si="4"/>
        <v>2.125984251968504</v>
      </c>
      <c r="M28" s="1">
        <v>5</v>
      </c>
      <c r="N28" s="1">
        <f t="shared" si="5"/>
        <v>4.166666666666667</v>
      </c>
      <c r="O28" s="1">
        <v>16</v>
      </c>
      <c r="P28" s="1">
        <f t="shared" si="6"/>
        <v>7.36842105263158</v>
      </c>
      <c r="Q28" s="1">
        <v>0</v>
      </c>
      <c r="R28" s="1">
        <v>0</v>
      </c>
      <c r="S28" s="1">
        <v>3479</v>
      </c>
      <c r="T28" s="1">
        <f t="shared" si="7"/>
        <v>6.846789574062301</v>
      </c>
      <c r="U28" s="1">
        <v>54.1</v>
      </c>
      <c r="V28" s="1">
        <f t="shared" si="8"/>
        <v>4.712643678160919</v>
      </c>
      <c r="W28" s="1">
        <v>118</v>
      </c>
      <c r="X28" s="1">
        <f t="shared" si="9"/>
        <v>2.980769230769231</v>
      </c>
      <c r="Y28" s="1">
        <v>7</v>
      </c>
      <c r="Z28" s="1">
        <v>547</v>
      </c>
      <c r="AA28" s="1">
        <f t="shared" si="10"/>
        <v>6.860902255639098</v>
      </c>
      <c r="AB28" s="1">
        <v>135</v>
      </c>
      <c r="AC28" s="1">
        <f t="shared" si="15"/>
        <v>3.2323232323232323</v>
      </c>
      <c r="AD28" s="1">
        <v>6</v>
      </c>
      <c r="AE28" s="1">
        <f t="shared" si="11"/>
        <v>0.8108108108108107</v>
      </c>
      <c r="AF28" s="1">
        <v>-14.1</v>
      </c>
      <c r="AG28" s="1">
        <f t="shared" si="12"/>
        <v>2.0138888888888893</v>
      </c>
      <c r="AH28" s="1">
        <v>198</v>
      </c>
      <c r="AI28" s="1">
        <f t="shared" si="13"/>
        <v>1.383737517831669</v>
      </c>
      <c r="AJ28" s="1">
        <v>8.7</v>
      </c>
      <c r="AK28" s="1" t="s">
        <v>24</v>
      </c>
    </row>
    <row r="29" spans="1:37" ht="12.75">
      <c r="A29" s="1" t="s">
        <v>41</v>
      </c>
      <c r="B29" s="1">
        <f t="shared" si="14"/>
        <v>107.4933333057246</v>
      </c>
      <c r="C29" s="1">
        <v>28</v>
      </c>
      <c r="D29" s="1">
        <f t="shared" si="0"/>
        <v>2.3902439024390243</v>
      </c>
      <c r="E29" s="1">
        <v>71.8</v>
      </c>
      <c r="F29" s="1">
        <f t="shared" si="1"/>
        <v>3.1778656126482208</v>
      </c>
      <c r="G29" s="1">
        <v>34.2</v>
      </c>
      <c r="H29" s="1">
        <f t="shared" si="2"/>
        <v>2.9154518950437325</v>
      </c>
      <c r="I29" s="1">
        <v>12</v>
      </c>
      <c r="J29" s="1">
        <f t="shared" si="3"/>
        <v>1.7647058823529411</v>
      </c>
      <c r="K29" s="1">
        <v>13</v>
      </c>
      <c r="L29" s="1">
        <f t="shared" si="4"/>
        <v>1.0236220472440944</v>
      </c>
      <c r="M29" s="1">
        <v>2</v>
      </c>
      <c r="N29" s="1">
        <f t="shared" si="5"/>
        <v>1.6666666666666667</v>
      </c>
      <c r="O29" s="1">
        <v>14</v>
      </c>
      <c r="P29" s="1">
        <f t="shared" si="6"/>
        <v>6.315789473684211</v>
      </c>
      <c r="Q29" s="1">
        <v>4</v>
      </c>
      <c r="R29" s="1">
        <f>8*(Q29-1)/15+2</f>
        <v>3.6</v>
      </c>
      <c r="S29" s="1">
        <v>3234</v>
      </c>
      <c r="T29" s="1">
        <f t="shared" si="7"/>
        <v>6.068022886204704</v>
      </c>
      <c r="U29" s="1">
        <v>45.5</v>
      </c>
      <c r="V29" s="1">
        <f t="shared" si="8"/>
        <v>2.241379310344827</v>
      </c>
      <c r="W29" s="1">
        <v>115</v>
      </c>
      <c r="X29" s="1">
        <f t="shared" si="9"/>
        <v>2.692307692307692</v>
      </c>
      <c r="Y29" s="1">
        <v>10</v>
      </c>
      <c r="Z29" s="1">
        <v>413</v>
      </c>
      <c r="AA29" s="1">
        <f t="shared" si="10"/>
        <v>4.342105263157895</v>
      </c>
      <c r="AB29" s="1">
        <v>123</v>
      </c>
      <c r="AC29" s="1">
        <f t="shared" si="15"/>
        <v>2.0202020202020203</v>
      </c>
      <c r="AD29" s="1">
        <v>7</v>
      </c>
      <c r="AE29" s="1">
        <f t="shared" si="11"/>
        <v>0.9459459459459459</v>
      </c>
      <c r="AF29" s="1">
        <v>-9.7</v>
      </c>
      <c r="AG29" s="1">
        <f t="shared" si="12"/>
        <v>2.6250000000000004</v>
      </c>
      <c r="AH29" s="1">
        <v>358</v>
      </c>
      <c r="AI29" s="1">
        <f t="shared" si="13"/>
        <v>2.524964336661912</v>
      </c>
      <c r="AJ29" s="1">
        <v>9.3</v>
      </c>
      <c r="AK29" s="1" t="s">
        <v>41</v>
      </c>
    </row>
    <row r="30" spans="1:37" ht="12.75">
      <c r="A30" s="1" t="s">
        <v>95</v>
      </c>
      <c r="B30" s="1">
        <f t="shared" si="14"/>
        <v>106.83269136495473</v>
      </c>
      <c r="C30" s="1">
        <v>37.5</v>
      </c>
      <c r="D30" s="1">
        <f t="shared" si="0"/>
        <v>3.317073170731707</v>
      </c>
      <c r="E30" s="1">
        <v>69.3</v>
      </c>
      <c r="F30" s="1">
        <f t="shared" si="1"/>
        <v>2.9802371541501973</v>
      </c>
      <c r="G30" s="1">
        <v>34.4</v>
      </c>
      <c r="H30" s="1">
        <f t="shared" si="2"/>
        <v>2.973760932944606</v>
      </c>
      <c r="I30" s="1">
        <v>14</v>
      </c>
      <c r="J30" s="1">
        <f t="shared" si="3"/>
        <v>2.058823529411765</v>
      </c>
      <c r="K30" s="1">
        <v>48</v>
      </c>
      <c r="L30" s="1">
        <f t="shared" si="4"/>
        <v>3.7795275590551185</v>
      </c>
      <c r="M30" s="1">
        <v>4</v>
      </c>
      <c r="N30" s="1">
        <f t="shared" si="5"/>
        <v>3.3333333333333335</v>
      </c>
      <c r="O30" s="1">
        <v>11</v>
      </c>
      <c r="P30" s="1">
        <f t="shared" si="6"/>
        <v>4.736842105263158</v>
      </c>
      <c r="Q30" s="1">
        <v>0</v>
      </c>
      <c r="R30" s="1">
        <v>0</v>
      </c>
      <c r="S30" s="1">
        <v>3186</v>
      </c>
      <c r="T30" s="1">
        <f t="shared" si="7"/>
        <v>5.915448188175461</v>
      </c>
      <c r="U30" s="1">
        <v>54.5</v>
      </c>
      <c r="V30" s="1">
        <f t="shared" si="8"/>
        <v>4.827586206896551</v>
      </c>
      <c r="W30" s="1">
        <v>147</v>
      </c>
      <c r="X30" s="1">
        <f t="shared" si="9"/>
        <v>5.769230769230769</v>
      </c>
      <c r="Y30" s="1">
        <v>5</v>
      </c>
      <c r="Z30" s="1">
        <v>411</v>
      </c>
      <c r="AA30" s="1">
        <f t="shared" si="10"/>
        <v>4.304511278195489</v>
      </c>
      <c r="AB30" s="1">
        <v>140</v>
      </c>
      <c r="AC30" s="1">
        <f t="shared" si="15"/>
        <v>3.7373737373737375</v>
      </c>
      <c r="AD30" s="1">
        <v>16</v>
      </c>
      <c r="AE30" s="1">
        <f t="shared" si="11"/>
        <v>2.162162162162162</v>
      </c>
      <c r="AF30" s="1">
        <v>-17.1</v>
      </c>
      <c r="AG30" s="1">
        <f t="shared" si="12"/>
        <v>1.597222222222222</v>
      </c>
      <c r="AH30" s="1">
        <v>38</v>
      </c>
      <c r="AI30" s="1">
        <f t="shared" si="13"/>
        <v>0.24251069900142655</v>
      </c>
      <c r="AJ30" s="1">
        <v>7.3</v>
      </c>
      <c r="AK30" s="1" t="s">
        <v>95</v>
      </c>
    </row>
    <row r="31" spans="1:37" ht="12.75">
      <c r="A31" s="1" t="s">
        <v>31</v>
      </c>
      <c r="B31" s="1">
        <f t="shared" si="14"/>
        <v>105.90954146254815</v>
      </c>
      <c r="C31" s="1">
        <v>19.5</v>
      </c>
      <c r="D31" s="1">
        <f t="shared" si="0"/>
        <v>1.5609756097560976</v>
      </c>
      <c r="E31" s="1">
        <v>64.9</v>
      </c>
      <c r="F31" s="1">
        <f t="shared" si="1"/>
        <v>2.6324110671936762</v>
      </c>
      <c r="G31" s="1">
        <v>35.2</v>
      </c>
      <c r="H31" s="1">
        <f t="shared" si="2"/>
        <v>3.2069970845481057</v>
      </c>
      <c r="I31" s="1">
        <v>15</v>
      </c>
      <c r="J31" s="1">
        <f t="shared" si="3"/>
        <v>2.2058823529411766</v>
      </c>
      <c r="K31" s="1">
        <v>17</v>
      </c>
      <c r="L31" s="1">
        <f t="shared" si="4"/>
        <v>1.3385826771653544</v>
      </c>
      <c r="M31" s="1">
        <v>4</v>
      </c>
      <c r="N31" s="1">
        <f t="shared" si="5"/>
        <v>3.3333333333333335</v>
      </c>
      <c r="O31" s="1">
        <v>10</v>
      </c>
      <c r="P31" s="1">
        <f t="shared" si="6"/>
        <v>4.2105263157894735</v>
      </c>
      <c r="Q31" s="1">
        <v>9</v>
      </c>
      <c r="R31" s="1">
        <f>8*(Q31-1)/15+2</f>
        <v>6.266666666666667</v>
      </c>
      <c r="S31" s="1">
        <v>2379</v>
      </c>
      <c r="T31" s="1">
        <f t="shared" si="7"/>
        <v>3.350286077558805</v>
      </c>
      <c r="U31" s="1">
        <v>54.8</v>
      </c>
      <c r="V31" s="1">
        <f t="shared" si="8"/>
        <v>4.913793103448274</v>
      </c>
      <c r="W31" s="1">
        <v>114</v>
      </c>
      <c r="X31" s="1">
        <f t="shared" si="9"/>
        <v>2.5961538461538463</v>
      </c>
      <c r="Y31" s="1">
        <v>6.3</v>
      </c>
      <c r="Z31" s="1">
        <v>346</v>
      </c>
      <c r="AA31" s="1">
        <f t="shared" si="10"/>
        <v>3.082706766917293</v>
      </c>
      <c r="AB31" s="1">
        <v>142</v>
      </c>
      <c r="AC31" s="1">
        <f t="shared" si="15"/>
        <v>3.9393939393939394</v>
      </c>
      <c r="AD31" s="1">
        <v>17</v>
      </c>
      <c r="AE31" s="1">
        <f t="shared" si="11"/>
        <v>2.2972972972972974</v>
      </c>
      <c r="AF31" s="1">
        <v>12.8</v>
      </c>
      <c r="AG31" s="1">
        <f t="shared" si="12"/>
        <v>5.750000000000001</v>
      </c>
      <c r="AH31" s="1">
        <v>344</v>
      </c>
      <c r="AI31" s="1">
        <f t="shared" si="13"/>
        <v>2.4251069900142657</v>
      </c>
      <c r="AJ31" s="1">
        <v>7.5</v>
      </c>
      <c r="AK31" s="1" t="s">
        <v>31</v>
      </c>
    </row>
    <row r="32" spans="1:37" ht="12.75">
      <c r="A32" s="1" t="s">
        <v>22</v>
      </c>
      <c r="B32" s="1">
        <f t="shared" si="14"/>
        <v>105.31511376239379</v>
      </c>
      <c r="C32" s="1">
        <v>31</v>
      </c>
      <c r="D32" s="1">
        <f t="shared" si="0"/>
        <v>2.682926829268293</v>
      </c>
      <c r="E32" s="1">
        <v>76.7</v>
      </c>
      <c r="F32" s="1">
        <f t="shared" si="1"/>
        <v>3.5652173913043477</v>
      </c>
      <c r="G32" s="1">
        <v>39.7</v>
      </c>
      <c r="H32" s="1">
        <f t="shared" si="2"/>
        <v>4.518950437317785</v>
      </c>
      <c r="I32" s="1">
        <v>15</v>
      </c>
      <c r="J32" s="1">
        <f t="shared" si="3"/>
        <v>2.2058823529411766</v>
      </c>
      <c r="K32" s="1">
        <v>45</v>
      </c>
      <c r="L32" s="1">
        <f t="shared" si="4"/>
        <v>3.5433070866141736</v>
      </c>
      <c r="M32" s="1">
        <v>3</v>
      </c>
      <c r="N32" s="1">
        <f t="shared" si="5"/>
        <v>2.5</v>
      </c>
      <c r="O32" s="1">
        <v>5</v>
      </c>
      <c r="P32" s="1">
        <f t="shared" si="6"/>
        <v>1.5789473684210527</v>
      </c>
      <c r="Q32" s="1">
        <v>1</v>
      </c>
      <c r="R32" s="1">
        <f>8*(Q32-1)/15+2</f>
        <v>2</v>
      </c>
      <c r="S32" s="1">
        <v>3046</v>
      </c>
      <c r="T32" s="1">
        <f t="shared" si="7"/>
        <v>5.470438652256834</v>
      </c>
      <c r="U32" s="1">
        <v>61.2</v>
      </c>
      <c r="V32" s="1">
        <f t="shared" si="8"/>
        <v>6.752873563218391</v>
      </c>
      <c r="W32" s="1">
        <v>149</v>
      </c>
      <c r="X32" s="1">
        <f t="shared" si="9"/>
        <v>5.961538461538462</v>
      </c>
      <c r="Y32" s="1">
        <v>5.3</v>
      </c>
      <c r="Z32" s="1">
        <v>388</v>
      </c>
      <c r="AA32" s="1">
        <f t="shared" si="10"/>
        <v>3.8721804511278193</v>
      </c>
      <c r="AB32" s="1">
        <v>140</v>
      </c>
      <c r="AC32" s="1">
        <f t="shared" si="15"/>
        <v>3.7373737373737375</v>
      </c>
      <c r="AD32" s="1">
        <v>21</v>
      </c>
      <c r="AE32" s="1">
        <f t="shared" si="11"/>
        <v>2.8378378378378377</v>
      </c>
      <c r="AF32" s="1">
        <v>-7.9</v>
      </c>
      <c r="AG32" s="1">
        <f t="shared" si="12"/>
        <v>2.8750000000000004</v>
      </c>
      <c r="AH32" s="1">
        <v>205</v>
      </c>
      <c r="AI32" s="1">
        <f t="shared" si="13"/>
        <v>1.4336661911554922</v>
      </c>
      <c r="AJ32" s="1">
        <v>1.1</v>
      </c>
      <c r="AK32" s="1" t="s">
        <v>22</v>
      </c>
    </row>
    <row r="33" spans="1:37" ht="12.75">
      <c r="A33" s="1" t="s">
        <v>26</v>
      </c>
      <c r="B33" s="1">
        <f t="shared" si="14"/>
        <v>104.17603728841465</v>
      </c>
      <c r="C33" s="1">
        <v>53.5</v>
      </c>
      <c r="D33" s="1">
        <f t="shared" si="0"/>
        <v>4.878048780487805</v>
      </c>
      <c r="E33" s="1">
        <v>56.1</v>
      </c>
      <c r="F33" s="1">
        <f t="shared" si="1"/>
        <v>1.9367588932806323</v>
      </c>
      <c r="G33" s="1">
        <v>30</v>
      </c>
      <c r="H33" s="1">
        <f t="shared" si="2"/>
        <v>1.6909620991253647</v>
      </c>
      <c r="I33" s="1">
        <v>10</v>
      </c>
      <c r="J33" s="1">
        <f t="shared" si="3"/>
        <v>1.4705882352941178</v>
      </c>
      <c r="K33" s="1">
        <v>3</v>
      </c>
      <c r="L33" s="1">
        <f t="shared" si="4"/>
        <v>0.2362204724409449</v>
      </c>
      <c r="M33" s="1">
        <v>5</v>
      </c>
      <c r="N33" s="1">
        <f t="shared" si="5"/>
        <v>4.166666666666667</v>
      </c>
      <c r="O33" s="1">
        <v>15</v>
      </c>
      <c r="P33" s="1">
        <f t="shared" si="6"/>
        <v>6.842105263157895</v>
      </c>
      <c r="Q33" s="1">
        <v>2</v>
      </c>
      <c r="R33" s="1">
        <f>8*(Q33-1)/15+2</f>
        <v>2.533333333333333</v>
      </c>
      <c r="S33" s="1">
        <v>2605</v>
      </c>
      <c r="T33" s="1">
        <f t="shared" si="7"/>
        <v>4.0686586141131595</v>
      </c>
      <c r="U33" s="1">
        <v>52.9</v>
      </c>
      <c r="V33" s="1">
        <f t="shared" si="8"/>
        <v>4.367816091954022</v>
      </c>
      <c r="W33" s="1">
        <v>125</v>
      </c>
      <c r="X33" s="1">
        <f t="shared" si="9"/>
        <v>3.6538461538461537</v>
      </c>
      <c r="Y33" s="1">
        <v>6.5</v>
      </c>
      <c r="Z33" s="1">
        <v>375</v>
      </c>
      <c r="AA33" s="1">
        <f t="shared" si="10"/>
        <v>3.6278195488721803</v>
      </c>
      <c r="AB33" s="1">
        <v>128</v>
      </c>
      <c r="AC33" s="1">
        <f t="shared" si="15"/>
        <v>2.525252525252525</v>
      </c>
      <c r="AD33" s="1">
        <v>11</v>
      </c>
      <c r="AE33" s="1">
        <f t="shared" si="11"/>
        <v>1.4864864864864864</v>
      </c>
      <c r="AF33" s="1">
        <v>-0.1</v>
      </c>
      <c r="AG33" s="1">
        <f t="shared" si="12"/>
        <v>3.958333333333333</v>
      </c>
      <c r="AH33" s="1">
        <v>30</v>
      </c>
      <c r="AI33" s="1">
        <f t="shared" si="13"/>
        <v>0.18544935805991442</v>
      </c>
      <c r="AJ33" s="1">
        <v>8.8</v>
      </c>
      <c r="AK33" s="1" t="s">
        <v>26</v>
      </c>
    </row>
    <row r="34" spans="1:37" ht="12.75">
      <c r="A34" s="1" t="s">
        <v>54</v>
      </c>
      <c r="B34" s="1">
        <f t="shared" si="14"/>
        <v>102.16917547534149</v>
      </c>
      <c r="C34" s="1">
        <v>25.5</v>
      </c>
      <c r="D34" s="1">
        <f t="shared" si="0"/>
        <v>2.1463414634146343</v>
      </c>
      <c r="E34" s="1">
        <v>81.5</v>
      </c>
      <c r="F34" s="1">
        <f t="shared" si="1"/>
        <v>3.9446640316205532</v>
      </c>
      <c r="G34" s="1">
        <v>34.9</v>
      </c>
      <c r="H34" s="1">
        <f t="shared" si="2"/>
        <v>3.1195335276967926</v>
      </c>
      <c r="I34" s="1">
        <v>12</v>
      </c>
      <c r="J34" s="1">
        <f t="shared" si="3"/>
        <v>1.7647058823529411</v>
      </c>
      <c r="K34" s="1">
        <v>18</v>
      </c>
      <c r="L34" s="1">
        <f t="shared" si="4"/>
        <v>1.4173228346456694</v>
      </c>
      <c r="M34" s="1">
        <v>5</v>
      </c>
      <c r="N34" s="1">
        <f t="shared" si="5"/>
        <v>4.166666666666667</v>
      </c>
      <c r="O34" s="1">
        <v>7</v>
      </c>
      <c r="P34" s="1">
        <f t="shared" si="6"/>
        <v>2.6315789473684212</v>
      </c>
      <c r="Q34" s="1">
        <v>0</v>
      </c>
      <c r="R34" s="1">
        <v>0</v>
      </c>
      <c r="S34" s="1">
        <v>3262</v>
      </c>
      <c r="T34" s="1">
        <f t="shared" si="7"/>
        <v>6.1570247933884295</v>
      </c>
      <c r="U34" s="1">
        <v>51.4</v>
      </c>
      <c r="V34" s="1">
        <f t="shared" si="8"/>
        <v>3.936781609195401</v>
      </c>
      <c r="W34" s="1">
        <v>141</v>
      </c>
      <c r="X34" s="1">
        <f t="shared" si="9"/>
        <v>5.1923076923076925</v>
      </c>
      <c r="Y34" s="1">
        <v>9.6</v>
      </c>
      <c r="Z34" s="1">
        <v>416</v>
      </c>
      <c r="AA34" s="1">
        <f t="shared" si="10"/>
        <v>4.398496240601504</v>
      </c>
      <c r="AB34" s="1">
        <v>121</v>
      </c>
      <c r="AC34" s="1">
        <f t="shared" si="15"/>
        <v>1.8181818181818181</v>
      </c>
      <c r="AD34" s="1">
        <v>0</v>
      </c>
      <c r="AE34" s="1">
        <f t="shared" si="11"/>
        <v>0</v>
      </c>
      <c r="AF34" s="1">
        <v>-1.6</v>
      </c>
      <c r="AG34" s="1">
        <f t="shared" si="12"/>
        <v>3.75</v>
      </c>
      <c r="AH34" s="1">
        <v>150</v>
      </c>
      <c r="AI34" s="1">
        <f t="shared" si="13"/>
        <v>1.0413694721825963</v>
      </c>
      <c r="AJ34" s="1">
        <v>7</v>
      </c>
      <c r="AK34" s="1" t="s">
        <v>54</v>
      </c>
    </row>
    <row r="35" spans="1:37" ht="12.75">
      <c r="A35" s="1" t="s">
        <v>29</v>
      </c>
      <c r="B35" s="1">
        <f t="shared" si="14"/>
        <v>101.22123740172107</v>
      </c>
      <c r="C35" s="1">
        <v>21.5</v>
      </c>
      <c r="D35" s="1">
        <f aca="true" t="shared" si="17" ref="D35:D66">(C35-3.5)/10.25</f>
        <v>1.7560975609756098</v>
      </c>
      <c r="E35" s="1">
        <v>76.6</v>
      </c>
      <c r="F35" s="1">
        <f aca="true" t="shared" si="18" ref="F35:F66">(E35-31.6)/12.65</f>
        <v>3.5573122529644263</v>
      </c>
      <c r="G35" s="1">
        <v>39.7</v>
      </c>
      <c r="H35" s="1">
        <f aca="true" t="shared" si="19" ref="H35:H66">(G35-24.2)/3.43</f>
        <v>4.518950437317785</v>
      </c>
      <c r="I35" s="1">
        <v>18</v>
      </c>
      <c r="J35" s="1">
        <f aca="true" t="shared" si="20" ref="J35:J66">I35/6.8</f>
        <v>2.6470588235294117</v>
      </c>
      <c r="K35" s="1">
        <v>42</v>
      </c>
      <c r="L35" s="1">
        <f aca="true" t="shared" si="21" ref="L35:L66">(K35)/12.7</f>
        <v>3.3070866141732287</v>
      </c>
      <c r="M35" s="1">
        <v>4</v>
      </c>
      <c r="N35" s="1">
        <f aca="true" t="shared" si="22" ref="N35:N66">M35/1.2</f>
        <v>3.3333333333333335</v>
      </c>
      <c r="O35" s="1">
        <v>15</v>
      </c>
      <c r="P35" s="1">
        <f aca="true" t="shared" si="23" ref="P35:P66">(O35-2)/1.9</f>
        <v>6.842105263157895</v>
      </c>
      <c r="Q35" s="1">
        <v>0</v>
      </c>
      <c r="R35" s="1">
        <v>0</v>
      </c>
      <c r="S35" s="1">
        <v>2439</v>
      </c>
      <c r="T35" s="1">
        <f aca="true" t="shared" si="24" ref="T35:T66">(S35-1325)/314.6</f>
        <v>3.541004450095359</v>
      </c>
      <c r="U35" s="1">
        <v>48.6</v>
      </c>
      <c r="V35" s="1">
        <f aca="true" t="shared" si="25" ref="V35:V66">(U35-37.7)/3.48</f>
        <v>3.1321839080459766</v>
      </c>
      <c r="W35" s="1">
        <v>131</v>
      </c>
      <c r="X35" s="1">
        <f aca="true" t="shared" si="26" ref="X35:X66">(W35-87)/10.4</f>
        <v>4.230769230769231</v>
      </c>
      <c r="Y35" s="1">
        <v>8.9</v>
      </c>
      <c r="Z35" s="1">
        <v>384</v>
      </c>
      <c r="AA35" s="1">
        <f aca="true" t="shared" si="27" ref="AA35:AA66">(Z35-182)/53.2</f>
        <v>3.796992481203007</v>
      </c>
      <c r="AB35" s="1">
        <v>129</v>
      </c>
      <c r="AC35" s="1">
        <f t="shared" si="15"/>
        <v>2.6262626262626263</v>
      </c>
      <c r="AD35" s="1">
        <v>9</v>
      </c>
      <c r="AE35" s="1">
        <f aca="true" t="shared" si="28" ref="AE35:AE66">AD35/7.4</f>
        <v>1.2162162162162162</v>
      </c>
      <c r="AF35" s="1">
        <v>-2.4</v>
      </c>
      <c r="AG35" s="1">
        <f aca="true" t="shared" si="29" ref="AG35:AG66">(AF35+28.6)/7.2</f>
        <v>3.6388888888888893</v>
      </c>
      <c r="AH35" s="1">
        <v>353</v>
      </c>
      <c r="AI35" s="1">
        <f aca="true" t="shared" si="30" ref="AI35:AI66">(AH35-4)/140.2</f>
        <v>2.4893009985734667</v>
      </c>
      <c r="AJ35" s="1">
        <v>0.3</v>
      </c>
      <c r="AK35" s="1" t="s">
        <v>29</v>
      </c>
    </row>
    <row r="36" spans="1:37" ht="12.75">
      <c r="A36" s="1" t="s">
        <v>33</v>
      </c>
      <c r="B36" s="1">
        <f aca="true" t="shared" si="31" ref="B36:B67">4*D36+4*F36+2*H36+3*J36+1.5*L36+1.5*N36+P36+R36*2+T36/2+V36/2+1.5*X36+2*Y36+2*AA36+2*AC36+2*AE36+0.5*AG36+AI36*0.5+AJ36*1.2</f>
        <v>98.85110953678611</v>
      </c>
      <c r="C36" s="1">
        <v>34</v>
      </c>
      <c r="D36" s="1">
        <f t="shared" si="17"/>
        <v>2.975609756097561</v>
      </c>
      <c r="E36" s="1">
        <v>62.5</v>
      </c>
      <c r="F36" s="1">
        <f t="shared" si="18"/>
        <v>2.442687747035573</v>
      </c>
      <c r="G36" s="1">
        <v>42.7</v>
      </c>
      <c r="H36" s="1">
        <f t="shared" si="19"/>
        <v>5.393586005830905</v>
      </c>
      <c r="I36" s="1">
        <v>16</v>
      </c>
      <c r="J36" s="1">
        <f t="shared" si="20"/>
        <v>2.3529411764705883</v>
      </c>
      <c r="K36" s="1">
        <v>17</v>
      </c>
      <c r="L36" s="1">
        <f t="shared" si="21"/>
        <v>1.3385826771653544</v>
      </c>
      <c r="M36" s="1">
        <v>4</v>
      </c>
      <c r="N36" s="1">
        <f t="shared" si="22"/>
        <v>3.3333333333333335</v>
      </c>
      <c r="O36" s="1">
        <v>11</v>
      </c>
      <c r="P36" s="1">
        <f t="shared" si="23"/>
        <v>4.736842105263158</v>
      </c>
      <c r="Q36" s="1">
        <v>1</v>
      </c>
      <c r="R36" s="1">
        <f>8*(Q36-1)/15+2</f>
        <v>2</v>
      </c>
      <c r="S36" s="1">
        <v>2941</v>
      </c>
      <c r="T36" s="1">
        <f t="shared" si="24"/>
        <v>5.136681500317864</v>
      </c>
      <c r="U36" s="1">
        <v>61</v>
      </c>
      <c r="V36" s="1">
        <f t="shared" si="25"/>
        <v>6.695402298850574</v>
      </c>
      <c r="W36" s="1">
        <v>122</v>
      </c>
      <c r="X36" s="1">
        <f t="shared" si="26"/>
        <v>3.3653846153846154</v>
      </c>
      <c r="Y36" s="1">
        <v>8.4</v>
      </c>
      <c r="Z36" s="1">
        <v>332</v>
      </c>
      <c r="AA36" s="1">
        <f t="shared" si="27"/>
        <v>2.819548872180451</v>
      </c>
      <c r="AB36" s="1">
        <v>125</v>
      </c>
      <c r="AC36" s="1">
        <f aca="true" t="shared" si="32" ref="AC36:AC67">(AB36-103)/9.9</f>
        <v>2.2222222222222223</v>
      </c>
      <c r="AD36" s="1">
        <v>8</v>
      </c>
      <c r="AE36" s="1">
        <f t="shared" si="28"/>
        <v>1.081081081081081</v>
      </c>
      <c r="AF36" s="1">
        <v>5</v>
      </c>
      <c r="AG36" s="1">
        <f t="shared" si="29"/>
        <v>4.666666666666667</v>
      </c>
      <c r="AH36" s="1">
        <v>50</v>
      </c>
      <c r="AI36" s="1">
        <f t="shared" si="30"/>
        <v>0.32810271041369476</v>
      </c>
      <c r="AJ36" s="1">
        <v>0.9</v>
      </c>
      <c r="AK36" s="1" t="s">
        <v>33</v>
      </c>
    </row>
    <row r="37" spans="1:37" ht="12.75">
      <c r="A37" s="1" t="s">
        <v>23</v>
      </c>
      <c r="B37" s="1">
        <f t="shared" si="31"/>
        <v>98.77999475877078</v>
      </c>
      <c r="C37" s="1">
        <v>19.5</v>
      </c>
      <c r="D37" s="1">
        <f t="shared" si="17"/>
        <v>1.5609756097560976</v>
      </c>
      <c r="E37" s="1">
        <v>65.3</v>
      </c>
      <c r="F37" s="1">
        <f t="shared" si="18"/>
        <v>2.6640316205533594</v>
      </c>
      <c r="G37" s="1">
        <v>31.7</v>
      </c>
      <c r="H37" s="1">
        <f t="shared" si="19"/>
        <v>2.186588921282799</v>
      </c>
      <c r="I37" s="1">
        <v>13</v>
      </c>
      <c r="J37" s="1">
        <f t="shared" si="20"/>
        <v>1.911764705882353</v>
      </c>
      <c r="K37" s="1">
        <v>21</v>
      </c>
      <c r="L37" s="1">
        <f t="shared" si="21"/>
        <v>1.6535433070866143</v>
      </c>
      <c r="M37" s="1">
        <v>3</v>
      </c>
      <c r="N37" s="1">
        <f t="shared" si="22"/>
        <v>2.5</v>
      </c>
      <c r="O37" s="1">
        <v>15</v>
      </c>
      <c r="P37" s="1">
        <f t="shared" si="23"/>
        <v>6.842105263157895</v>
      </c>
      <c r="Q37" s="1">
        <v>5</v>
      </c>
      <c r="R37" s="1">
        <f>8*(Q37-1)/15+2</f>
        <v>4.133333333333333</v>
      </c>
      <c r="S37" s="1">
        <v>2521</v>
      </c>
      <c r="T37" s="1">
        <f t="shared" si="24"/>
        <v>3.8016528925619832</v>
      </c>
      <c r="U37" s="1">
        <v>45.3</v>
      </c>
      <c r="V37" s="1">
        <f t="shared" si="25"/>
        <v>2.18390804597701</v>
      </c>
      <c r="W37" s="1">
        <v>132</v>
      </c>
      <c r="X37" s="1">
        <f t="shared" si="26"/>
        <v>4.326923076923077</v>
      </c>
      <c r="Y37" s="1">
        <v>9.9</v>
      </c>
      <c r="Z37" s="1">
        <v>398</v>
      </c>
      <c r="AA37" s="1">
        <f t="shared" si="27"/>
        <v>4.060150375939849</v>
      </c>
      <c r="AB37" s="1">
        <v>133</v>
      </c>
      <c r="AC37" s="1">
        <f t="shared" si="32"/>
        <v>3.0303030303030303</v>
      </c>
      <c r="AD37" s="1">
        <v>8</v>
      </c>
      <c r="AE37" s="1">
        <f t="shared" si="28"/>
        <v>1.081081081081081</v>
      </c>
      <c r="AF37" s="1">
        <v>-8.4</v>
      </c>
      <c r="AG37" s="1">
        <f t="shared" si="29"/>
        <v>2.805555555555556</v>
      </c>
      <c r="AH37" s="1">
        <v>319</v>
      </c>
      <c r="AI37" s="1">
        <f t="shared" si="30"/>
        <v>2.24679029957204</v>
      </c>
      <c r="AJ37" s="1">
        <v>1.9</v>
      </c>
      <c r="AK37" s="1" t="s">
        <v>23</v>
      </c>
    </row>
    <row r="38" spans="1:37" ht="12.75">
      <c r="A38" s="1" t="s">
        <v>38</v>
      </c>
      <c r="B38" s="1">
        <f t="shared" si="31"/>
        <v>97.99003091807418</v>
      </c>
      <c r="C38" s="1">
        <v>20.5</v>
      </c>
      <c r="D38" s="1">
        <f t="shared" si="17"/>
        <v>1.6585365853658536</v>
      </c>
      <c r="E38" s="1">
        <v>58.7</v>
      </c>
      <c r="F38" s="1">
        <f t="shared" si="18"/>
        <v>2.142292490118577</v>
      </c>
      <c r="G38" s="1">
        <v>43.6</v>
      </c>
      <c r="H38" s="1">
        <f t="shared" si="19"/>
        <v>5.65597667638484</v>
      </c>
      <c r="I38" s="1">
        <v>21</v>
      </c>
      <c r="J38" s="1">
        <f t="shared" si="20"/>
        <v>3.088235294117647</v>
      </c>
      <c r="K38" s="1">
        <v>19</v>
      </c>
      <c r="L38" s="1">
        <f t="shared" si="21"/>
        <v>1.4960629921259843</v>
      </c>
      <c r="M38" s="1">
        <v>4</v>
      </c>
      <c r="N38" s="1">
        <f t="shared" si="22"/>
        <v>3.3333333333333335</v>
      </c>
      <c r="O38" s="1">
        <v>6</v>
      </c>
      <c r="P38" s="1">
        <f t="shared" si="23"/>
        <v>2.1052631578947367</v>
      </c>
      <c r="Q38" s="1">
        <v>5</v>
      </c>
      <c r="R38" s="1">
        <f>8*(Q38-1)/15+2</f>
        <v>4.133333333333333</v>
      </c>
      <c r="S38" s="1">
        <v>1681</v>
      </c>
      <c r="T38" s="1">
        <f t="shared" si="24"/>
        <v>1.1315956770502225</v>
      </c>
      <c r="U38" s="1">
        <v>50</v>
      </c>
      <c r="V38" s="1">
        <f t="shared" si="25"/>
        <v>3.534482758620689</v>
      </c>
      <c r="W38" s="1">
        <v>132</v>
      </c>
      <c r="X38" s="1">
        <f t="shared" si="26"/>
        <v>4.326923076923077</v>
      </c>
      <c r="Y38" s="1">
        <v>7.2</v>
      </c>
      <c r="Z38" s="1">
        <v>257</v>
      </c>
      <c r="AA38" s="1">
        <f t="shared" si="27"/>
        <v>1.4097744360902256</v>
      </c>
      <c r="AB38" s="1">
        <v>137</v>
      </c>
      <c r="AC38" s="1">
        <f t="shared" si="32"/>
        <v>3.4343434343434343</v>
      </c>
      <c r="AD38" s="1">
        <v>13</v>
      </c>
      <c r="AE38" s="1">
        <f t="shared" si="28"/>
        <v>1.7567567567567566</v>
      </c>
      <c r="AF38" s="1">
        <v>10</v>
      </c>
      <c r="AG38" s="1">
        <f t="shared" si="29"/>
        <v>5.361111111111112</v>
      </c>
      <c r="AH38" s="1">
        <v>197</v>
      </c>
      <c r="AI38" s="1">
        <f t="shared" si="30"/>
        <v>1.37660485021398</v>
      </c>
      <c r="AJ38" s="1">
        <v>4</v>
      </c>
      <c r="AK38" s="1" t="s">
        <v>38</v>
      </c>
    </row>
    <row r="39" spans="1:37" ht="12.75">
      <c r="A39" s="1" t="s">
        <v>28</v>
      </c>
      <c r="B39" s="1">
        <f t="shared" si="31"/>
        <v>96.74817275080555</v>
      </c>
      <c r="C39" s="1">
        <v>29</v>
      </c>
      <c r="D39" s="1">
        <f t="shared" si="17"/>
        <v>2.4878048780487805</v>
      </c>
      <c r="E39" s="1">
        <v>63.4</v>
      </c>
      <c r="F39" s="1">
        <f t="shared" si="18"/>
        <v>2.5138339920948614</v>
      </c>
      <c r="G39" s="1">
        <v>30.8</v>
      </c>
      <c r="H39" s="1">
        <f t="shared" si="19"/>
        <v>1.9241982507288633</v>
      </c>
      <c r="I39" s="1">
        <v>6</v>
      </c>
      <c r="J39" s="1">
        <f t="shared" si="20"/>
        <v>0.8823529411764706</v>
      </c>
      <c r="K39" s="1">
        <v>42</v>
      </c>
      <c r="L39" s="1">
        <f t="shared" si="21"/>
        <v>3.3070866141732287</v>
      </c>
      <c r="M39" s="1">
        <v>3</v>
      </c>
      <c r="N39" s="1">
        <f t="shared" si="22"/>
        <v>2.5</v>
      </c>
      <c r="O39" s="1">
        <v>8</v>
      </c>
      <c r="P39" s="1">
        <f t="shared" si="23"/>
        <v>3.1578947368421053</v>
      </c>
      <c r="Q39" s="1">
        <v>3</v>
      </c>
      <c r="R39" s="1">
        <f>8*(Q39-1)/15+2</f>
        <v>3.0666666666666664</v>
      </c>
      <c r="S39" s="1">
        <v>3544</v>
      </c>
      <c r="T39" s="1">
        <f t="shared" si="24"/>
        <v>7.053401144310235</v>
      </c>
      <c r="U39" s="1">
        <v>55.5</v>
      </c>
      <c r="V39" s="1">
        <f t="shared" si="25"/>
        <v>5.114942528735631</v>
      </c>
      <c r="W39" s="1">
        <v>129</v>
      </c>
      <c r="X39" s="1">
        <f t="shared" si="26"/>
        <v>4.038461538461538</v>
      </c>
      <c r="Y39" s="1">
        <v>8.3</v>
      </c>
      <c r="Z39" s="1">
        <v>437</v>
      </c>
      <c r="AA39" s="1">
        <f t="shared" si="27"/>
        <v>4.793233082706767</v>
      </c>
      <c r="AB39" s="1">
        <v>124</v>
      </c>
      <c r="AC39" s="1">
        <f t="shared" si="32"/>
        <v>2.121212121212121</v>
      </c>
      <c r="AD39" s="1">
        <v>5</v>
      </c>
      <c r="AE39" s="1">
        <f t="shared" si="28"/>
        <v>0.6756756756756757</v>
      </c>
      <c r="AF39" s="1">
        <v>-12.7</v>
      </c>
      <c r="AG39" s="1">
        <f t="shared" si="29"/>
        <v>2.2083333333333335</v>
      </c>
      <c r="AH39" s="1">
        <v>110</v>
      </c>
      <c r="AI39" s="1">
        <f t="shared" si="30"/>
        <v>0.7560627674750358</v>
      </c>
      <c r="AJ39" s="1">
        <v>5.7</v>
      </c>
      <c r="AK39" s="1" t="s">
        <v>28</v>
      </c>
    </row>
    <row r="40" spans="1:37" ht="12.75">
      <c r="A40" s="1" t="s">
        <v>32</v>
      </c>
      <c r="B40" s="1">
        <f t="shared" si="31"/>
        <v>95.6744047189421</v>
      </c>
      <c r="C40" s="1">
        <v>20</v>
      </c>
      <c r="D40" s="1">
        <f t="shared" si="17"/>
        <v>1.6097560975609757</v>
      </c>
      <c r="E40" s="1">
        <v>60.7</v>
      </c>
      <c r="F40" s="1">
        <f t="shared" si="18"/>
        <v>2.300395256916996</v>
      </c>
      <c r="G40" s="1">
        <v>35.1</v>
      </c>
      <c r="H40" s="1">
        <f t="shared" si="19"/>
        <v>3.1778425655976683</v>
      </c>
      <c r="I40" s="1">
        <v>13</v>
      </c>
      <c r="J40" s="1">
        <f t="shared" si="20"/>
        <v>1.911764705882353</v>
      </c>
      <c r="K40" s="1">
        <v>36</v>
      </c>
      <c r="L40" s="1">
        <f t="shared" si="21"/>
        <v>2.834645669291339</v>
      </c>
      <c r="M40" s="1">
        <v>3</v>
      </c>
      <c r="N40" s="1">
        <f t="shared" si="22"/>
        <v>2.5</v>
      </c>
      <c r="O40" s="1">
        <v>6</v>
      </c>
      <c r="P40" s="1">
        <f t="shared" si="23"/>
        <v>2.1052631578947367</v>
      </c>
      <c r="Q40" s="1">
        <v>0</v>
      </c>
      <c r="R40" s="1">
        <v>0</v>
      </c>
      <c r="S40" s="1">
        <v>2784</v>
      </c>
      <c r="T40" s="1">
        <f t="shared" si="24"/>
        <v>4.637635092180546</v>
      </c>
      <c r="U40" s="1">
        <v>55.5</v>
      </c>
      <c r="V40" s="1">
        <f t="shared" si="25"/>
        <v>5.114942528735631</v>
      </c>
      <c r="W40" s="1">
        <v>147</v>
      </c>
      <c r="X40" s="1">
        <f t="shared" si="26"/>
        <v>5.769230769230769</v>
      </c>
      <c r="Y40" s="1">
        <v>7.8</v>
      </c>
      <c r="Z40" s="1">
        <v>408</v>
      </c>
      <c r="AA40" s="1">
        <f t="shared" si="27"/>
        <v>4.2481203007518795</v>
      </c>
      <c r="AB40" s="1">
        <v>140</v>
      </c>
      <c r="AC40" s="1">
        <f t="shared" si="32"/>
        <v>3.7373737373737375</v>
      </c>
      <c r="AD40" s="1">
        <v>14</v>
      </c>
      <c r="AE40" s="1">
        <f t="shared" si="28"/>
        <v>1.8918918918918919</v>
      </c>
      <c r="AF40" s="1">
        <v>-21.8</v>
      </c>
      <c r="AG40" s="1">
        <f t="shared" si="29"/>
        <v>0.9444444444444445</v>
      </c>
      <c r="AH40" s="1">
        <v>26</v>
      </c>
      <c r="AI40" s="1">
        <f t="shared" si="30"/>
        <v>0.15691868758915836</v>
      </c>
      <c r="AJ40" s="1">
        <v>7</v>
      </c>
      <c r="AK40" s="1" t="s">
        <v>32</v>
      </c>
    </row>
    <row r="41" spans="1:37" ht="12.75">
      <c r="A41" s="1" t="s">
        <v>42</v>
      </c>
      <c r="B41" s="1">
        <f t="shared" si="31"/>
        <v>95.58909428433631</v>
      </c>
      <c r="C41" s="1">
        <v>15</v>
      </c>
      <c r="D41" s="1">
        <f t="shared" si="17"/>
        <v>1.1219512195121952</v>
      </c>
      <c r="E41" s="1">
        <v>62.9</v>
      </c>
      <c r="F41" s="1">
        <f t="shared" si="18"/>
        <v>2.474308300395257</v>
      </c>
      <c r="G41" s="1">
        <v>33.4</v>
      </c>
      <c r="H41" s="1">
        <f t="shared" si="19"/>
        <v>2.6822157434402327</v>
      </c>
      <c r="I41" s="1">
        <v>7</v>
      </c>
      <c r="J41" s="1">
        <f t="shared" si="20"/>
        <v>1.0294117647058825</v>
      </c>
      <c r="K41" s="1">
        <v>2</v>
      </c>
      <c r="L41" s="1">
        <f t="shared" si="21"/>
        <v>0.15748031496062992</v>
      </c>
      <c r="M41" s="1">
        <v>3</v>
      </c>
      <c r="N41" s="1">
        <f t="shared" si="22"/>
        <v>2.5</v>
      </c>
      <c r="O41" s="1">
        <v>12</v>
      </c>
      <c r="P41" s="1">
        <f t="shared" si="23"/>
        <v>5.2631578947368425</v>
      </c>
      <c r="Q41" s="1">
        <v>10</v>
      </c>
      <c r="R41" s="1">
        <f>8*(Q41-1)/15+2</f>
        <v>6.8</v>
      </c>
      <c r="S41" s="1">
        <v>2586</v>
      </c>
      <c r="T41" s="1">
        <f t="shared" si="24"/>
        <v>4.008264462809917</v>
      </c>
      <c r="U41" s="1">
        <v>50.1</v>
      </c>
      <c r="V41" s="1">
        <f t="shared" si="25"/>
        <v>3.563218390804597</v>
      </c>
      <c r="W41" s="1">
        <v>116</v>
      </c>
      <c r="X41" s="1">
        <f t="shared" si="26"/>
        <v>2.7884615384615383</v>
      </c>
      <c r="Y41" s="1">
        <v>6.6</v>
      </c>
      <c r="Z41" s="1">
        <v>376</v>
      </c>
      <c r="AA41" s="1">
        <f t="shared" si="27"/>
        <v>3.6466165413533833</v>
      </c>
      <c r="AB41" s="1">
        <v>137</v>
      </c>
      <c r="AC41" s="1">
        <f t="shared" si="32"/>
        <v>3.4343434343434343</v>
      </c>
      <c r="AD41" s="1">
        <v>10</v>
      </c>
      <c r="AE41" s="1">
        <f t="shared" si="28"/>
        <v>1.3513513513513513</v>
      </c>
      <c r="AF41" s="1">
        <v>2.4</v>
      </c>
      <c r="AG41" s="1">
        <f t="shared" si="29"/>
        <v>4.305555555555555</v>
      </c>
      <c r="AH41" s="1">
        <v>474</v>
      </c>
      <c r="AI41" s="1">
        <f t="shared" si="30"/>
        <v>3.3523537803138375</v>
      </c>
      <c r="AJ41" s="1">
        <v>6.7</v>
      </c>
      <c r="AK41" s="1" t="s">
        <v>42</v>
      </c>
    </row>
    <row r="42" spans="1:37" ht="12.75">
      <c r="A42" s="1" t="s">
        <v>30</v>
      </c>
      <c r="B42" s="1">
        <f t="shared" si="31"/>
        <v>94.48880612087399</v>
      </c>
      <c r="C42" s="1">
        <v>25</v>
      </c>
      <c r="D42" s="1">
        <f t="shared" si="17"/>
        <v>2.097560975609756</v>
      </c>
      <c r="E42" s="1">
        <v>72.4</v>
      </c>
      <c r="F42" s="1">
        <f t="shared" si="18"/>
        <v>3.225296442687747</v>
      </c>
      <c r="G42" s="1">
        <v>37.6</v>
      </c>
      <c r="H42" s="1">
        <f t="shared" si="19"/>
        <v>3.906705539358601</v>
      </c>
      <c r="I42" s="1">
        <v>12</v>
      </c>
      <c r="J42" s="1">
        <f t="shared" si="20"/>
        <v>1.7647058823529411</v>
      </c>
      <c r="K42" s="1">
        <v>22</v>
      </c>
      <c r="L42" s="1">
        <f t="shared" si="21"/>
        <v>1.7322834645669292</v>
      </c>
      <c r="M42" s="1">
        <v>1</v>
      </c>
      <c r="N42" s="1">
        <f t="shared" si="22"/>
        <v>0.8333333333333334</v>
      </c>
      <c r="O42" s="1">
        <v>3</v>
      </c>
      <c r="P42" s="1">
        <f t="shared" si="23"/>
        <v>0.5263157894736842</v>
      </c>
      <c r="Q42" s="1">
        <v>1</v>
      </c>
      <c r="R42" s="1">
        <f>8*(Q42-1)/15+2</f>
        <v>2</v>
      </c>
      <c r="S42" s="1">
        <v>3038</v>
      </c>
      <c r="T42" s="1">
        <f t="shared" si="24"/>
        <v>5.445009535918627</v>
      </c>
      <c r="U42" s="1">
        <v>54.2</v>
      </c>
      <c r="V42" s="1">
        <f t="shared" si="25"/>
        <v>4.741379310344827</v>
      </c>
      <c r="W42" s="1">
        <v>115</v>
      </c>
      <c r="X42" s="1">
        <f t="shared" si="26"/>
        <v>2.692307692307692</v>
      </c>
      <c r="Y42" s="1">
        <v>7.2</v>
      </c>
      <c r="Z42" s="1">
        <v>423</v>
      </c>
      <c r="AA42" s="1">
        <f t="shared" si="27"/>
        <v>4.530075187969924</v>
      </c>
      <c r="AB42" s="1">
        <v>137</v>
      </c>
      <c r="AC42" s="1">
        <f t="shared" si="32"/>
        <v>3.4343434343434343</v>
      </c>
      <c r="AD42" s="1">
        <v>13</v>
      </c>
      <c r="AE42" s="1">
        <f t="shared" si="28"/>
        <v>1.7567567567567566</v>
      </c>
      <c r="AF42" s="1">
        <v>5.8</v>
      </c>
      <c r="AG42" s="1">
        <f t="shared" si="29"/>
        <v>4.777777777777778</v>
      </c>
      <c r="AH42" s="1">
        <v>271</v>
      </c>
      <c r="AI42" s="1">
        <f t="shared" si="30"/>
        <v>1.9044222539229674</v>
      </c>
      <c r="AJ42" s="1">
        <v>4.5</v>
      </c>
      <c r="AK42" s="1" t="s">
        <v>30</v>
      </c>
    </row>
    <row r="43" spans="1:37" ht="12.75">
      <c r="A43" s="1" t="s">
        <v>47</v>
      </c>
      <c r="B43" s="1">
        <f t="shared" si="31"/>
        <v>92.12313815358364</v>
      </c>
      <c r="C43" s="1">
        <v>19.5</v>
      </c>
      <c r="D43" s="1">
        <f t="shared" si="17"/>
        <v>1.5609756097560976</v>
      </c>
      <c r="E43" s="1">
        <v>63.1</v>
      </c>
      <c r="F43" s="1">
        <f t="shared" si="18"/>
        <v>2.4901185770750986</v>
      </c>
      <c r="G43" s="1">
        <v>39.4</v>
      </c>
      <c r="H43" s="1">
        <f t="shared" si="19"/>
        <v>4.431486880466472</v>
      </c>
      <c r="I43" s="1">
        <v>16</v>
      </c>
      <c r="J43" s="1">
        <f t="shared" si="20"/>
        <v>2.3529411764705883</v>
      </c>
      <c r="K43" s="1">
        <v>39</v>
      </c>
      <c r="L43" s="1">
        <f t="shared" si="21"/>
        <v>3.070866141732284</v>
      </c>
      <c r="M43" s="1">
        <v>0</v>
      </c>
      <c r="N43" s="1">
        <f t="shared" si="22"/>
        <v>0</v>
      </c>
      <c r="O43" s="1">
        <v>7</v>
      </c>
      <c r="P43" s="1">
        <f t="shared" si="23"/>
        <v>2.6315789473684212</v>
      </c>
      <c r="Q43" s="1">
        <v>0</v>
      </c>
      <c r="R43" s="1">
        <v>0</v>
      </c>
      <c r="S43" s="1">
        <v>2592</v>
      </c>
      <c r="T43" s="1">
        <f t="shared" si="24"/>
        <v>4.027336300063572</v>
      </c>
      <c r="U43" s="1">
        <v>60.6</v>
      </c>
      <c r="V43" s="1">
        <f t="shared" si="25"/>
        <v>6.580459770114942</v>
      </c>
      <c r="W43" s="1">
        <v>140</v>
      </c>
      <c r="X43" s="1">
        <f t="shared" si="26"/>
        <v>5.096153846153846</v>
      </c>
      <c r="Y43" s="1">
        <v>4.3</v>
      </c>
      <c r="Z43" s="1">
        <v>352</v>
      </c>
      <c r="AA43" s="1">
        <f t="shared" si="27"/>
        <v>3.195488721804511</v>
      </c>
      <c r="AB43" s="1">
        <v>146</v>
      </c>
      <c r="AC43" s="1">
        <f t="shared" si="32"/>
        <v>4.343434343434343</v>
      </c>
      <c r="AD43" s="1">
        <v>18</v>
      </c>
      <c r="AE43" s="1">
        <f t="shared" si="28"/>
        <v>2.4324324324324325</v>
      </c>
      <c r="AF43" s="1">
        <v>-6</v>
      </c>
      <c r="AG43" s="1">
        <f t="shared" si="29"/>
        <v>3.138888888888889</v>
      </c>
      <c r="AH43" s="1">
        <v>99</v>
      </c>
      <c r="AI43" s="1">
        <f t="shared" si="30"/>
        <v>0.6776034236804566</v>
      </c>
      <c r="AJ43" s="1">
        <v>7.8</v>
      </c>
      <c r="AK43" s="1" t="s">
        <v>47</v>
      </c>
    </row>
    <row r="44" spans="1:37" ht="12.75">
      <c r="A44" s="1" t="s">
        <v>34</v>
      </c>
      <c r="B44" s="1">
        <f t="shared" si="31"/>
        <v>88.56355225297028</v>
      </c>
      <c r="C44" s="1">
        <v>34</v>
      </c>
      <c r="D44" s="1">
        <f t="shared" si="17"/>
        <v>2.975609756097561</v>
      </c>
      <c r="E44" s="1">
        <v>54.2</v>
      </c>
      <c r="F44" s="1">
        <f t="shared" si="18"/>
        <v>1.7865612648221345</v>
      </c>
      <c r="G44" s="1">
        <v>31.9</v>
      </c>
      <c r="H44" s="1">
        <f t="shared" si="19"/>
        <v>2.2448979591836733</v>
      </c>
      <c r="I44" s="1">
        <v>7</v>
      </c>
      <c r="J44" s="1">
        <f t="shared" si="20"/>
        <v>1.0294117647058825</v>
      </c>
      <c r="K44" s="1">
        <v>26</v>
      </c>
      <c r="L44" s="1">
        <f t="shared" si="21"/>
        <v>2.047244094488189</v>
      </c>
      <c r="M44" s="1">
        <v>1</v>
      </c>
      <c r="N44" s="1">
        <f t="shared" si="22"/>
        <v>0.8333333333333334</v>
      </c>
      <c r="O44" s="1">
        <v>7</v>
      </c>
      <c r="P44" s="1">
        <f t="shared" si="23"/>
        <v>2.6315789473684212</v>
      </c>
      <c r="Q44" s="1">
        <v>0</v>
      </c>
      <c r="R44" s="1">
        <v>0</v>
      </c>
      <c r="S44" s="1">
        <v>2735</v>
      </c>
      <c r="T44" s="1">
        <f t="shared" si="24"/>
        <v>4.481881754609027</v>
      </c>
      <c r="U44" s="1">
        <v>56.9</v>
      </c>
      <c r="V44" s="1">
        <f t="shared" si="25"/>
        <v>5.517241379310343</v>
      </c>
      <c r="W44" s="1">
        <v>147</v>
      </c>
      <c r="X44" s="1">
        <f t="shared" si="26"/>
        <v>5.769230769230769</v>
      </c>
      <c r="Y44" s="1">
        <v>7.8</v>
      </c>
      <c r="Z44" s="1">
        <v>370</v>
      </c>
      <c r="AA44" s="1">
        <f t="shared" si="27"/>
        <v>3.533834586466165</v>
      </c>
      <c r="AB44" s="1">
        <v>126</v>
      </c>
      <c r="AC44" s="1">
        <f t="shared" si="32"/>
        <v>2.323232323232323</v>
      </c>
      <c r="AD44" s="1">
        <v>9</v>
      </c>
      <c r="AE44" s="1">
        <f t="shared" si="28"/>
        <v>1.2162162162162162</v>
      </c>
      <c r="AF44" s="1">
        <v>-19.7</v>
      </c>
      <c r="AG44" s="1">
        <f t="shared" si="29"/>
        <v>1.2361111111111114</v>
      </c>
      <c r="AH44" s="1">
        <v>17</v>
      </c>
      <c r="AI44" s="1">
        <f t="shared" si="30"/>
        <v>0.09272467902995721</v>
      </c>
      <c r="AJ44" s="1">
        <v>9.1</v>
      </c>
      <c r="AK44" s="1" t="s">
        <v>34</v>
      </c>
    </row>
    <row r="45" spans="1:37" ht="12.75">
      <c r="A45" s="1" t="s">
        <v>36</v>
      </c>
      <c r="B45" s="1">
        <f t="shared" si="31"/>
        <v>86.44784016226052</v>
      </c>
      <c r="C45" s="1">
        <v>33.5</v>
      </c>
      <c r="D45" s="1">
        <f t="shared" si="17"/>
        <v>2.926829268292683</v>
      </c>
      <c r="E45" s="1">
        <v>55.8</v>
      </c>
      <c r="F45" s="1">
        <f t="shared" si="18"/>
        <v>1.9130434782608692</v>
      </c>
      <c r="G45" s="1">
        <v>30.5</v>
      </c>
      <c r="H45" s="1">
        <f t="shared" si="19"/>
        <v>1.836734693877551</v>
      </c>
      <c r="I45" s="1">
        <v>5</v>
      </c>
      <c r="J45" s="1">
        <f t="shared" si="20"/>
        <v>0.7352941176470589</v>
      </c>
      <c r="K45" s="1">
        <v>44</v>
      </c>
      <c r="L45" s="1">
        <f t="shared" si="21"/>
        <v>3.4645669291338583</v>
      </c>
      <c r="M45" s="1">
        <v>2</v>
      </c>
      <c r="N45" s="1">
        <f t="shared" si="22"/>
        <v>1.6666666666666667</v>
      </c>
      <c r="O45" s="1">
        <v>11</v>
      </c>
      <c r="P45" s="1">
        <f t="shared" si="23"/>
        <v>4.736842105263158</v>
      </c>
      <c r="Q45" s="1">
        <v>0</v>
      </c>
      <c r="R45" s="1">
        <v>0</v>
      </c>
      <c r="S45" s="1">
        <v>2867</v>
      </c>
      <c r="T45" s="1">
        <f t="shared" si="24"/>
        <v>4.901462174189446</v>
      </c>
      <c r="U45" s="1">
        <v>61.1</v>
      </c>
      <c r="V45" s="1">
        <f t="shared" si="25"/>
        <v>6.724137931034482</v>
      </c>
      <c r="W45" s="1">
        <v>143</v>
      </c>
      <c r="X45" s="1">
        <f t="shared" si="26"/>
        <v>5.384615384615384</v>
      </c>
      <c r="Y45" s="1">
        <v>6</v>
      </c>
      <c r="Z45" s="1">
        <v>371</v>
      </c>
      <c r="AA45" s="1">
        <f t="shared" si="27"/>
        <v>3.552631578947368</v>
      </c>
      <c r="AB45" s="1">
        <v>135</v>
      </c>
      <c r="AC45" s="1">
        <f t="shared" si="32"/>
        <v>3.2323232323232323</v>
      </c>
      <c r="AD45" s="1">
        <v>6</v>
      </c>
      <c r="AE45" s="1">
        <f t="shared" si="28"/>
        <v>0.8108108108108107</v>
      </c>
      <c r="AF45" s="1">
        <v>-18.8</v>
      </c>
      <c r="AG45" s="1">
        <f t="shared" si="29"/>
        <v>1.3611111111111112</v>
      </c>
      <c r="AH45" s="1">
        <v>19</v>
      </c>
      <c r="AI45" s="1">
        <f t="shared" si="30"/>
        <v>0.10699001426533525</v>
      </c>
      <c r="AJ45" s="1">
        <v>5.8</v>
      </c>
      <c r="AK45" s="1" t="s">
        <v>36</v>
      </c>
    </row>
    <row r="46" spans="1:37" ht="12.75">
      <c r="A46" s="1" t="s">
        <v>123</v>
      </c>
      <c r="B46" s="1">
        <f t="shared" si="31"/>
        <v>86.11568811102276</v>
      </c>
      <c r="C46" s="1">
        <v>15</v>
      </c>
      <c r="D46" s="1">
        <f t="shared" si="17"/>
        <v>1.1219512195121952</v>
      </c>
      <c r="E46" s="1">
        <v>68.9</v>
      </c>
      <c r="F46" s="1">
        <f t="shared" si="18"/>
        <v>2.948616600790514</v>
      </c>
      <c r="G46" s="1">
        <v>38.3</v>
      </c>
      <c r="H46" s="1">
        <f t="shared" si="19"/>
        <v>4.110787172011661</v>
      </c>
      <c r="I46" s="1">
        <v>13</v>
      </c>
      <c r="J46" s="1">
        <f t="shared" si="20"/>
        <v>1.911764705882353</v>
      </c>
      <c r="K46" s="1">
        <v>7</v>
      </c>
      <c r="L46" s="1">
        <f t="shared" si="21"/>
        <v>0.5511811023622047</v>
      </c>
      <c r="M46" s="1">
        <v>4</v>
      </c>
      <c r="N46" s="1">
        <f t="shared" si="22"/>
        <v>3.3333333333333335</v>
      </c>
      <c r="O46" s="1">
        <v>8</v>
      </c>
      <c r="P46" s="1">
        <f t="shared" si="23"/>
        <v>3.1578947368421053</v>
      </c>
      <c r="Q46" s="1">
        <v>2</v>
      </c>
      <c r="R46" s="1">
        <v>2.53</v>
      </c>
      <c r="S46" s="1">
        <v>2559</v>
      </c>
      <c r="T46" s="1">
        <f t="shared" si="24"/>
        <v>3.9224411951684677</v>
      </c>
      <c r="U46" s="1">
        <v>48</v>
      </c>
      <c r="V46" s="1">
        <f t="shared" si="25"/>
        <v>2.9597701149425277</v>
      </c>
      <c r="W46" s="1">
        <v>126</v>
      </c>
      <c r="X46" s="1">
        <f t="shared" si="26"/>
        <v>3.75</v>
      </c>
      <c r="Y46" s="1">
        <v>4</v>
      </c>
      <c r="Z46" s="1">
        <v>349</v>
      </c>
      <c r="AA46" s="1">
        <f t="shared" si="27"/>
        <v>3.1390977443609023</v>
      </c>
      <c r="AB46" s="1">
        <v>137</v>
      </c>
      <c r="AC46" s="1">
        <f t="shared" si="32"/>
        <v>3.4343434343434343</v>
      </c>
      <c r="AD46" s="1">
        <v>15</v>
      </c>
      <c r="AE46" s="1">
        <f t="shared" si="28"/>
        <v>2.0270270270270268</v>
      </c>
      <c r="AF46" s="1">
        <v>8.8</v>
      </c>
      <c r="AG46" s="1">
        <f t="shared" si="29"/>
        <v>5.1944444444444455</v>
      </c>
      <c r="AH46" s="1">
        <v>51</v>
      </c>
      <c r="AI46" s="1">
        <f t="shared" si="30"/>
        <v>0.33523537803138376</v>
      </c>
      <c r="AJ46" s="1">
        <v>4</v>
      </c>
      <c r="AK46" s="1" t="s">
        <v>123</v>
      </c>
    </row>
    <row r="47" spans="1:37" ht="12.75">
      <c r="A47" s="1" t="s">
        <v>39</v>
      </c>
      <c r="B47" s="1">
        <f t="shared" si="31"/>
        <v>85.98510409035337</v>
      </c>
      <c r="C47" s="1">
        <v>29.5</v>
      </c>
      <c r="D47" s="1">
        <f t="shared" si="17"/>
        <v>2.5365853658536586</v>
      </c>
      <c r="E47" s="1">
        <v>56.1</v>
      </c>
      <c r="F47" s="1">
        <f t="shared" si="18"/>
        <v>1.9367588932806323</v>
      </c>
      <c r="G47" s="1">
        <v>34.2</v>
      </c>
      <c r="H47" s="1">
        <f t="shared" si="19"/>
        <v>2.9154518950437325</v>
      </c>
      <c r="I47" s="1">
        <v>10</v>
      </c>
      <c r="J47" s="1">
        <f t="shared" si="20"/>
        <v>1.4705882352941178</v>
      </c>
      <c r="K47" s="1">
        <v>13</v>
      </c>
      <c r="L47" s="1">
        <f t="shared" si="21"/>
        <v>1.0236220472440944</v>
      </c>
      <c r="M47" s="1">
        <v>7</v>
      </c>
      <c r="N47" s="1">
        <f t="shared" si="22"/>
        <v>5.833333333333334</v>
      </c>
      <c r="O47" s="1">
        <v>12</v>
      </c>
      <c r="P47" s="1">
        <f t="shared" si="23"/>
        <v>5.2631578947368425</v>
      </c>
      <c r="Q47" s="1">
        <v>0</v>
      </c>
      <c r="R47" s="1">
        <v>0</v>
      </c>
      <c r="S47" s="1">
        <v>2383</v>
      </c>
      <c r="T47" s="1">
        <f t="shared" si="24"/>
        <v>3.363000635727908</v>
      </c>
      <c r="U47" s="1">
        <v>48.5</v>
      </c>
      <c r="V47" s="1">
        <f t="shared" si="25"/>
        <v>3.103448275862068</v>
      </c>
      <c r="W47" s="1">
        <v>142</v>
      </c>
      <c r="X47" s="1">
        <f t="shared" si="26"/>
        <v>5.288461538461538</v>
      </c>
      <c r="Y47" s="1">
        <v>6</v>
      </c>
      <c r="Z47" s="1">
        <v>326</v>
      </c>
      <c r="AA47" s="1">
        <f t="shared" si="27"/>
        <v>2.706766917293233</v>
      </c>
      <c r="AB47" s="1">
        <v>136</v>
      </c>
      <c r="AC47" s="1">
        <f t="shared" si="32"/>
        <v>3.333333333333333</v>
      </c>
      <c r="AD47" s="1">
        <v>9</v>
      </c>
      <c r="AE47" s="1">
        <f t="shared" si="28"/>
        <v>1.2162162162162162</v>
      </c>
      <c r="AF47" s="1">
        <v>1</v>
      </c>
      <c r="AG47" s="1">
        <f t="shared" si="29"/>
        <v>4.111111111111112</v>
      </c>
      <c r="AH47" s="1">
        <v>17</v>
      </c>
      <c r="AI47" s="1">
        <f t="shared" si="30"/>
        <v>0.09272467902995721</v>
      </c>
      <c r="AJ47" s="1">
        <v>2.1</v>
      </c>
      <c r="AK47" s="1" t="s">
        <v>39</v>
      </c>
    </row>
    <row r="48" spans="1:37" ht="12.75">
      <c r="A48" s="1" t="s">
        <v>49</v>
      </c>
      <c r="B48" s="1">
        <f t="shared" si="31"/>
        <v>84.955510325136</v>
      </c>
      <c r="C48" s="1">
        <v>16.5</v>
      </c>
      <c r="D48" s="1">
        <f t="shared" si="17"/>
        <v>1.2682926829268293</v>
      </c>
      <c r="E48" s="1">
        <v>66.4</v>
      </c>
      <c r="F48" s="1">
        <f t="shared" si="18"/>
        <v>2.7509881422924902</v>
      </c>
      <c r="G48" s="1">
        <v>34.1</v>
      </c>
      <c r="H48" s="1">
        <f t="shared" si="19"/>
        <v>2.886297376093295</v>
      </c>
      <c r="I48" s="1">
        <v>13</v>
      </c>
      <c r="J48" s="1">
        <f t="shared" si="20"/>
        <v>1.911764705882353</v>
      </c>
      <c r="K48" s="1">
        <v>1</v>
      </c>
      <c r="L48" s="1">
        <f t="shared" si="21"/>
        <v>0.07874015748031496</v>
      </c>
      <c r="M48" s="1">
        <v>6</v>
      </c>
      <c r="N48" s="1">
        <f t="shared" si="22"/>
        <v>5</v>
      </c>
      <c r="O48" s="1">
        <v>11</v>
      </c>
      <c r="P48" s="1">
        <f t="shared" si="23"/>
        <v>4.736842105263158</v>
      </c>
      <c r="Q48" s="1">
        <v>3</v>
      </c>
      <c r="R48" s="1">
        <f>8*(Q48-1)/15+2</f>
        <v>3.0666666666666664</v>
      </c>
      <c r="S48" s="1">
        <v>2250</v>
      </c>
      <c r="T48" s="1">
        <f t="shared" si="24"/>
        <v>2.940241576605213</v>
      </c>
      <c r="U48" s="1">
        <v>49.8</v>
      </c>
      <c r="V48" s="1">
        <f t="shared" si="25"/>
        <v>3.477011494252872</v>
      </c>
      <c r="W48" s="1">
        <v>115</v>
      </c>
      <c r="X48" s="1">
        <f t="shared" si="26"/>
        <v>2.692307692307692</v>
      </c>
      <c r="Y48" s="1">
        <v>5.5</v>
      </c>
      <c r="Z48" s="1">
        <v>337</v>
      </c>
      <c r="AA48" s="1">
        <f t="shared" si="27"/>
        <v>2.913533834586466</v>
      </c>
      <c r="AB48" s="1">
        <v>124</v>
      </c>
      <c r="AC48" s="1">
        <f t="shared" si="32"/>
        <v>2.121212121212121</v>
      </c>
      <c r="AD48" s="1">
        <v>3</v>
      </c>
      <c r="AE48" s="1">
        <f t="shared" si="28"/>
        <v>0.4054054054054054</v>
      </c>
      <c r="AF48" s="1">
        <v>25.4</v>
      </c>
      <c r="AG48" s="1">
        <f t="shared" si="29"/>
        <v>7.5</v>
      </c>
      <c r="AH48" s="1">
        <v>39</v>
      </c>
      <c r="AI48" s="1">
        <f t="shared" si="30"/>
        <v>0.24964336661911557</v>
      </c>
      <c r="AJ48" s="1">
        <v>4.9</v>
      </c>
      <c r="AK48" s="1" t="s">
        <v>49</v>
      </c>
    </row>
    <row r="49" spans="1:37" ht="12.75">
      <c r="A49" s="1" t="s">
        <v>37</v>
      </c>
      <c r="B49" s="1">
        <f t="shared" si="31"/>
        <v>84.68543538029915</v>
      </c>
      <c r="C49" s="1">
        <v>19</v>
      </c>
      <c r="D49" s="1">
        <f t="shared" si="17"/>
        <v>1.5121951219512195</v>
      </c>
      <c r="E49" s="1">
        <v>59.4</v>
      </c>
      <c r="F49" s="1">
        <f t="shared" si="18"/>
        <v>2.1976284584980235</v>
      </c>
      <c r="G49" s="1">
        <v>29.2</v>
      </c>
      <c r="H49" s="1">
        <f t="shared" si="19"/>
        <v>1.4577259475218658</v>
      </c>
      <c r="I49" s="1">
        <v>5</v>
      </c>
      <c r="J49" s="1">
        <f t="shared" si="20"/>
        <v>0.7352941176470589</v>
      </c>
      <c r="K49" s="1">
        <v>13</v>
      </c>
      <c r="L49" s="1">
        <f t="shared" si="21"/>
        <v>1.0236220472440944</v>
      </c>
      <c r="M49" s="1">
        <v>4</v>
      </c>
      <c r="N49" s="1">
        <f t="shared" si="22"/>
        <v>3.3333333333333335</v>
      </c>
      <c r="O49" s="1">
        <v>11</v>
      </c>
      <c r="P49" s="1">
        <f t="shared" si="23"/>
        <v>4.736842105263158</v>
      </c>
      <c r="Q49" s="1">
        <v>5</v>
      </c>
      <c r="R49" s="1">
        <f>8*(Q49-1)/15+2</f>
        <v>4.133333333333333</v>
      </c>
      <c r="S49" s="1">
        <v>3502</v>
      </c>
      <c r="T49" s="1">
        <f t="shared" si="24"/>
        <v>6.919898283534646</v>
      </c>
      <c r="U49" s="1">
        <v>56.7</v>
      </c>
      <c r="V49" s="1">
        <f t="shared" si="25"/>
        <v>5.459770114942529</v>
      </c>
      <c r="W49" s="1">
        <v>130</v>
      </c>
      <c r="X49" s="1">
        <f t="shared" si="26"/>
        <v>4.134615384615384</v>
      </c>
      <c r="Y49" s="1">
        <v>8.4</v>
      </c>
      <c r="Z49" s="1">
        <v>415</v>
      </c>
      <c r="AA49" s="1">
        <f t="shared" si="27"/>
        <v>4.379699248120301</v>
      </c>
      <c r="AB49" s="1">
        <v>119</v>
      </c>
      <c r="AC49" s="1">
        <f t="shared" si="32"/>
        <v>1.6161616161616161</v>
      </c>
      <c r="AD49" s="1">
        <v>4</v>
      </c>
      <c r="AE49" s="1">
        <f t="shared" si="28"/>
        <v>0.5405405405405405</v>
      </c>
      <c r="AF49" s="1">
        <v>-23.7</v>
      </c>
      <c r="AG49" s="1">
        <f t="shared" si="29"/>
        <v>0.6805555555555558</v>
      </c>
      <c r="AH49" s="1">
        <v>223</v>
      </c>
      <c r="AI49" s="1">
        <f t="shared" si="30"/>
        <v>1.5620542082738946</v>
      </c>
      <c r="AJ49" s="1">
        <v>1.5</v>
      </c>
      <c r="AK49" s="1" t="s">
        <v>37</v>
      </c>
    </row>
    <row r="50" spans="1:37" ht="12.75">
      <c r="A50" s="1" t="s">
        <v>45</v>
      </c>
      <c r="B50" s="1">
        <f t="shared" si="31"/>
        <v>84.36815537763475</v>
      </c>
      <c r="C50" s="1">
        <v>25.5</v>
      </c>
      <c r="D50" s="1">
        <f t="shared" si="17"/>
        <v>2.1463414634146343</v>
      </c>
      <c r="E50" s="1">
        <v>48.2</v>
      </c>
      <c r="F50" s="1">
        <f t="shared" si="18"/>
        <v>1.3122529644268774</v>
      </c>
      <c r="G50" s="1">
        <v>27.6</v>
      </c>
      <c r="H50" s="1">
        <f t="shared" si="19"/>
        <v>0.9912536443148694</v>
      </c>
      <c r="I50" s="1">
        <v>6</v>
      </c>
      <c r="J50" s="1">
        <f t="shared" si="20"/>
        <v>0.8823529411764706</v>
      </c>
      <c r="K50" s="1">
        <v>9</v>
      </c>
      <c r="L50" s="1">
        <f t="shared" si="21"/>
        <v>0.7086614173228347</v>
      </c>
      <c r="M50" s="1">
        <v>5</v>
      </c>
      <c r="N50" s="1">
        <f t="shared" si="22"/>
        <v>4.166666666666667</v>
      </c>
      <c r="O50" s="1">
        <v>10</v>
      </c>
      <c r="P50" s="1">
        <f t="shared" si="23"/>
        <v>4.2105263157894735</v>
      </c>
      <c r="Q50" s="1">
        <v>6</v>
      </c>
      <c r="R50" s="1">
        <f>8*(Q50-1)/15+2</f>
        <v>4.666666666666666</v>
      </c>
      <c r="S50" s="1">
        <v>2156</v>
      </c>
      <c r="T50" s="1">
        <f t="shared" si="24"/>
        <v>2.6414494596312776</v>
      </c>
      <c r="U50" s="1">
        <v>52</v>
      </c>
      <c r="V50" s="1">
        <f t="shared" si="25"/>
        <v>4.10919540229885</v>
      </c>
      <c r="W50" s="1">
        <v>124</v>
      </c>
      <c r="X50" s="1">
        <f t="shared" si="26"/>
        <v>3.5576923076923075</v>
      </c>
      <c r="Y50" s="1">
        <v>8.1</v>
      </c>
      <c r="Z50" s="1">
        <v>281</v>
      </c>
      <c r="AA50" s="1">
        <f t="shared" si="27"/>
        <v>1.8609022556390977</v>
      </c>
      <c r="AB50" s="1">
        <v>119</v>
      </c>
      <c r="AC50" s="1">
        <f t="shared" si="32"/>
        <v>1.6161616161616161</v>
      </c>
      <c r="AD50" s="1">
        <v>4</v>
      </c>
      <c r="AE50" s="1">
        <f t="shared" si="28"/>
        <v>0.5405405405405405</v>
      </c>
      <c r="AF50" s="1">
        <v>-1</v>
      </c>
      <c r="AG50" s="1">
        <f t="shared" si="29"/>
        <v>3.8333333333333335</v>
      </c>
      <c r="AH50" s="1">
        <v>134</v>
      </c>
      <c r="AI50" s="1">
        <f t="shared" si="30"/>
        <v>0.9272467902995721</v>
      </c>
      <c r="AJ50" s="1">
        <v>8.1</v>
      </c>
      <c r="AK50" s="1" t="s">
        <v>45</v>
      </c>
    </row>
    <row r="51" spans="1:37" ht="12.75">
      <c r="A51" s="1" t="s">
        <v>122</v>
      </c>
      <c r="B51" s="1">
        <f t="shared" si="31"/>
        <v>84.27350678558899</v>
      </c>
      <c r="C51" s="1">
        <v>19.5</v>
      </c>
      <c r="D51" s="1">
        <f t="shared" si="17"/>
        <v>1.5609756097560976</v>
      </c>
      <c r="E51" s="1">
        <v>95.7</v>
      </c>
      <c r="F51" s="1">
        <f t="shared" si="18"/>
        <v>5.067193675889327</v>
      </c>
      <c r="G51" s="1">
        <v>37.9</v>
      </c>
      <c r="H51" s="1">
        <f t="shared" si="19"/>
        <v>3.9941690962099123</v>
      </c>
      <c r="I51" s="1">
        <v>7</v>
      </c>
      <c r="J51" s="1">
        <f t="shared" si="20"/>
        <v>1.0294117647058825</v>
      </c>
      <c r="K51" s="1">
        <v>1</v>
      </c>
      <c r="L51" s="1">
        <f t="shared" si="21"/>
        <v>0.07874015748031496</v>
      </c>
      <c r="M51" s="1">
        <v>2</v>
      </c>
      <c r="N51" s="1">
        <f t="shared" si="22"/>
        <v>1.6666666666666667</v>
      </c>
      <c r="O51" s="1">
        <v>4</v>
      </c>
      <c r="P51" s="1">
        <f t="shared" si="23"/>
        <v>1.0526315789473684</v>
      </c>
      <c r="Q51" s="1">
        <v>5</v>
      </c>
      <c r="R51" s="1">
        <v>4.13</v>
      </c>
      <c r="S51" s="1">
        <v>3231</v>
      </c>
      <c r="T51" s="1">
        <f t="shared" si="24"/>
        <v>6.058486967577876</v>
      </c>
      <c r="U51" s="1">
        <v>46.4</v>
      </c>
      <c r="V51" s="1">
        <f t="shared" si="25"/>
        <v>2.4999999999999987</v>
      </c>
      <c r="W51" s="1">
        <v>116</v>
      </c>
      <c r="X51" s="1">
        <f t="shared" si="26"/>
        <v>2.7884615384615383</v>
      </c>
      <c r="Y51" s="1">
        <v>4.5</v>
      </c>
      <c r="Z51" s="1">
        <v>373</v>
      </c>
      <c r="AA51" s="1">
        <f t="shared" si="27"/>
        <v>3.590225563909774</v>
      </c>
      <c r="AB51" s="1">
        <v>114</v>
      </c>
      <c r="AC51" s="1">
        <f t="shared" si="32"/>
        <v>1.1111111111111112</v>
      </c>
      <c r="AD51" s="1">
        <v>3</v>
      </c>
      <c r="AE51" s="1">
        <f t="shared" si="28"/>
        <v>0.4054054054054054</v>
      </c>
      <c r="AF51" s="1">
        <v>29.3</v>
      </c>
      <c r="AG51" s="1">
        <f t="shared" si="29"/>
        <v>8.041666666666668</v>
      </c>
      <c r="AH51" s="1">
        <v>121</v>
      </c>
      <c r="AI51" s="1">
        <f t="shared" si="30"/>
        <v>0.834522111269615</v>
      </c>
      <c r="AJ51" s="1">
        <v>2.2</v>
      </c>
      <c r="AK51" s="1" t="s">
        <v>122</v>
      </c>
    </row>
    <row r="52" spans="1:37" ht="12.75">
      <c r="A52" s="1" t="s">
        <v>27</v>
      </c>
      <c r="B52" s="1">
        <f t="shared" si="31"/>
        <v>82.98509875115681</v>
      </c>
      <c r="C52" s="1">
        <v>24.5</v>
      </c>
      <c r="D52" s="1">
        <f t="shared" si="17"/>
        <v>2.048780487804878</v>
      </c>
      <c r="E52" s="1">
        <v>64.8</v>
      </c>
      <c r="F52" s="1">
        <f t="shared" si="18"/>
        <v>2.6245059288537544</v>
      </c>
      <c r="G52" s="1">
        <v>28.3</v>
      </c>
      <c r="H52" s="1">
        <f t="shared" si="19"/>
        <v>1.1953352769679304</v>
      </c>
      <c r="I52" s="1">
        <v>6</v>
      </c>
      <c r="J52" s="1">
        <f t="shared" si="20"/>
        <v>0.8823529411764706</v>
      </c>
      <c r="K52" s="1">
        <v>35</v>
      </c>
      <c r="L52" s="1">
        <f t="shared" si="21"/>
        <v>2.7559055118110236</v>
      </c>
      <c r="M52" s="1">
        <v>3.7</v>
      </c>
      <c r="N52" s="1">
        <f t="shared" si="22"/>
        <v>3.0833333333333335</v>
      </c>
      <c r="O52" s="1">
        <v>11</v>
      </c>
      <c r="P52" s="1">
        <f t="shared" si="23"/>
        <v>4.736842105263158</v>
      </c>
      <c r="Q52" s="1">
        <v>0</v>
      </c>
      <c r="R52" s="1">
        <v>0</v>
      </c>
      <c r="S52" s="1">
        <v>3374</v>
      </c>
      <c r="T52" s="1">
        <f t="shared" si="24"/>
        <v>6.513032422123331</v>
      </c>
      <c r="U52" s="1">
        <v>55.1</v>
      </c>
      <c r="V52" s="1">
        <f t="shared" si="25"/>
        <v>5</v>
      </c>
      <c r="W52" s="1">
        <v>155</v>
      </c>
      <c r="X52" s="1">
        <f t="shared" si="26"/>
        <v>6.538461538461538</v>
      </c>
      <c r="Y52" s="1">
        <v>1</v>
      </c>
      <c r="Z52" s="1">
        <v>408</v>
      </c>
      <c r="AA52" s="1">
        <f t="shared" si="27"/>
        <v>4.2481203007518795</v>
      </c>
      <c r="AB52" s="1">
        <v>128</v>
      </c>
      <c r="AC52" s="1">
        <f t="shared" si="32"/>
        <v>2.525252525252525</v>
      </c>
      <c r="AD52" s="1">
        <v>10</v>
      </c>
      <c r="AE52" s="1">
        <f t="shared" si="28"/>
        <v>1.3513513513513513</v>
      </c>
      <c r="AF52" s="1">
        <v>-22.5</v>
      </c>
      <c r="AG52" s="1">
        <f t="shared" si="29"/>
        <v>0.8472222222222224</v>
      </c>
      <c r="AH52" s="1">
        <v>38</v>
      </c>
      <c r="AI52" s="1">
        <f t="shared" si="30"/>
        <v>0.24251069900142655</v>
      </c>
      <c r="AJ52" s="1">
        <v>9.5</v>
      </c>
      <c r="AK52" s="1" t="s">
        <v>27</v>
      </c>
    </row>
    <row r="53" spans="1:37" ht="12.75">
      <c r="A53" s="1" t="s">
        <v>51</v>
      </c>
      <c r="B53" s="1">
        <f t="shared" si="31"/>
        <v>82.96247644115151</v>
      </c>
      <c r="C53" s="1">
        <v>8</v>
      </c>
      <c r="D53" s="1">
        <f t="shared" si="17"/>
        <v>0.43902439024390244</v>
      </c>
      <c r="E53" s="1">
        <v>66.6</v>
      </c>
      <c r="F53" s="1">
        <f t="shared" si="18"/>
        <v>2.7667984189723316</v>
      </c>
      <c r="G53" s="1">
        <v>40.1</v>
      </c>
      <c r="H53" s="1">
        <f t="shared" si="19"/>
        <v>4.635568513119534</v>
      </c>
      <c r="I53" s="1">
        <v>16</v>
      </c>
      <c r="J53" s="1">
        <f t="shared" si="20"/>
        <v>2.3529411764705883</v>
      </c>
      <c r="K53" s="1">
        <v>22</v>
      </c>
      <c r="L53" s="1">
        <f t="shared" si="21"/>
        <v>1.7322834645669292</v>
      </c>
      <c r="M53" s="1">
        <v>2</v>
      </c>
      <c r="N53" s="1">
        <f t="shared" si="22"/>
        <v>1.6666666666666667</v>
      </c>
      <c r="O53" s="1">
        <v>9</v>
      </c>
      <c r="P53" s="1">
        <f t="shared" si="23"/>
        <v>3.68421052631579</v>
      </c>
      <c r="Q53" s="1">
        <v>5</v>
      </c>
      <c r="R53" s="1">
        <f aca="true" t="shared" si="33" ref="R53:R60">8*(Q53-1)/15+2</f>
        <v>4.133333333333333</v>
      </c>
      <c r="S53" s="1">
        <v>2474</v>
      </c>
      <c r="T53" s="1">
        <f t="shared" si="24"/>
        <v>3.6522568340750157</v>
      </c>
      <c r="U53" s="1">
        <v>56.5</v>
      </c>
      <c r="V53" s="1">
        <f t="shared" si="25"/>
        <v>5.402298850574712</v>
      </c>
      <c r="W53" s="1">
        <v>125</v>
      </c>
      <c r="X53" s="1">
        <f t="shared" si="26"/>
        <v>3.6538461538461537</v>
      </c>
      <c r="Y53" s="1">
        <v>4</v>
      </c>
      <c r="Z53" s="1">
        <v>324</v>
      </c>
      <c r="AA53" s="1">
        <f t="shared" si="27"/>
        <v>2.669172932330827</v>
      </c>
      <c r="AB53" s="1">
        <v>136</v>
      </c>
      <c r="AC53" s="1">
        <f t="shared" si="32"/>
        <v>3.333333333333333</v>
      </c>
      <c r="AD53" s="1">
        <v>11</v>
      </c>
      <c r="AE53" s="1">
        <f t="shared" si="28"/>
        <v>1.4864864864864864</v>
      </c>
      <c r="AF53" s="1">
        <v>8.6</v>
      </c>
      <c r="AG53" s="1">
        <f t="shared" si="29"/>
        <v>5.166666666666667</v>
      </c>
      <c r="AH53" s="1">
        <v>35</v>
      </c>
      <c r="AI53" s="1">
        <f t="shared" si="30"/>
        <v>0.22111269614835952</v>
      </c>
      <c r="AJ53" s="1">
        <v>0.9</v>
      </c>
      <c r="AK53" s="1" t="s">
        <v>51</v>
      </c>
    </row>
    <row r="54" spans="1:37" ht="12.75">
      <c r="A54" s="1" t="s">
        <v>44</v>
      </c>
      <c r="B54" s="1">
        <f t="shared" si="31"/>
        <v>81.91326133688518</v>
      </c>
      <c r="C54" s="1">
        <v>17</v>
      </c>
      <c r="D54" s="1">
        <f t="shared" si="17"/>
        <v>1.3170731707317074</v>
      </c>
      <c r="E54" s="1">
        <v>63.7</v>
      </c>
      <c r="F54" s="1">
        <f t="shared" si="18"/>
        <v>2.5375494071146245</v>
      </c>
      <c r="G54" s="1">
        <v>29.4</v>
      </c>
      <c r="H54" s="1">
        <f t="shared" si="19"/>
        <v>1.5160349854227402</v>
      </c>
      <c r="I54" s="1">
        <v>3</v>
      </c>
      <c r="J54" s="1">
        <f t="shared" si="20"/>
        <v>0.4411764705882353</v>
      </c>
      <c r="K54" s="1">
        <v>0</v>
      </c>
      <c r="L54" s="1">
        <f t="shared" si="21"/>
        <v>0</v>
      </c>
      <c r="M54" s="1">
        <v>3</v>
      </c>
      <c r="N54" s="1">
        <f t="shared" si="22"/>
        <v>2.5</v>
      </c>
      <c r="O54" s="1">
        <v>13</v>
      </c>
      <c r="P54" s="1">
        <f t="shared" si="23"/>
        <v>5.7894736842105265</v>
      </c>
      <c r="Q54" s="1">
        <v>13</v>
      </c>
      <c r="R54" s="1">
        <f t="shared" si="33"/>
        <v>8.4</v>
      </c>
      <c r="S54" s="1">
        <v>2686</v>
      </c>
      <c r="T54" s="1">
        <f t="shared" si="24"/>
        <v>4.326128417037507</v>
      </c>
      <c r="U54" s="1">
        <v>43.6</v>
      </c>
      <c r="V54" s="1">
        <f t="shared" si="25"/>
        <v>1.6954022988505744</v>
      </c>
      <c r="W54" s="1">
        <v>106</v>
      </c>
      <c r="X54" s="1">
        <f t="shared" si="26"/>
        <v>1.8269230769230769</v>
      </c>
      <c r="Y54" s="1">
        <v>7</v>
      </c>
      <c r="Z54" s="1">
        <v>338</v>
      </c>
      <c r="AA54" s="1">
        <f t="shared" si="27"/>
        <v>2.932330827067669</v>
      </c>
      <c r="AB54" s="1">
        <v>106</v>
      </c>
      <c r="AC54" s="1">
        <f t="shared" si="32"/>
        <v>0.30303030303030304</v>
      </c>
      <c r="AD54" s="1">
        <v>0</v>
      </c>
      <c r="AE54" s="1">
        <f t="shared" si="28"/>
        <v>0</v>
      </c>
      <c r="AF54" s="1">
        <v>28.7</v>
      </c>
      <c r="AG54" s="1">
        <f t="shared" si="29"/>
        <v>7.958333333333333</v>
      </c>
      <c r="AH54" s="1">
        <v>127</v>
      </c>
      <c r="AI54" s="1">
        <f t="shared" si="30"/>
        <v>0.877318116975749</v>
      </c>
      <c r="AJ54" s="1">
        <v>4.3</v>
      </c>
      <c r="AK54" s="1" t="s">
        <v>44</v>
      </c>
    </row>
    <row r="55" spans="1:37" ht="12.75">
      <c r="A55" s="1" t="s">
        <v>48</v>
      </c>
      <c r="B55" s="1">
        <f t="shared" si="31"/>
        <v>80.46484710938532</v>
      </c>
      <c r="C55" s="1">
        <v>9</v>
      </c>
      <c r="D55" s="1">
        <f t="shared" si="17"/>
        <v>0.5365853658536586</v>
      </c>
      <c r="E55" s="1">
        <v>73</v>
      </c>
      <c r="F55" s="1">
        <f t="shared" si="18"/>
        <v>3.2727272727272725</v>
      </c>
      <c r="G55" s="1">
        <v>29.9</v>
      </c>
      <c r="H55" s="1">
        <f t="shared" si="19"/>
        <v>1.6618075801749268</v>
      </c>
      <c r="I55" s="1">
        <v>4</v>
      </c>
      <c r="J55" s="1">
        <f t="shared" si="20"/>
        <v>0.5882352941176471</v>
      </c>
      <c r="K55" s="1">
        <v>0</v>
      </c>
      <c r="L55" s="1">
        <f t="shared" si="21"/>
        <v>0</v>
      </c>
      <c r="M55" s="1">
        <v>0</v>
      </c>
      <c r="N55" s="1">
        <f t="shared" si="22"/>
        <v>0</v>
      </c>
      <c r="O55" s="1">
        <v>14</v>
      </c>
      <c r="P55" s="1">
        <f t="shared" si="23"/>
        <v>6.315789473684211</v>
      </c>
      <c r="Q55" s="1">
        <v>13</v>
      </c>
      <c r="R55" s="1">
        <f t="shared" si="33"/>
        <v>8.4</v>
      </c>
      <c r="S55" s="1">
        <v>2050</v>
      </c>
      <c r="T55" s="1">
        <f t="shared" si="24"/>
        <v>2.304513668150032</v>
      </c>
      <c r="U55" s="1">
        <v>37.7</v>
      </c>
      <c r="V55" s="1">
        <f t="shared" si="25"/>
        <v>0</v>
      </c>
      <c r="W55" s="1">
        <v>87</v>
      </c>
      <c r="X55" s="1">
        <f t="shared" si="26"/>
        <v>0</v>
      </c>
      <c r="Y55" s="1">
        <v>8.9</v>
      </c>
      <c r="Z55" s="1">
        <v>325</v>
      </c>
      <c r="AA55" s="1">
        <f t="shared" si="27"/>
        <v>2.68796992481203</v>
      </c>
      <c r="AB55" s="1">
        <v>103</v>
      </c>
      <c r="AC55" s="1">
        <f t="shared" si="32"/>
        <v>0</v>
      </c>
      <c r="AD55" s="1">
        <v>4</v>
      </c>
      <c r="AE55" s="1">
        <f t="shared" si="28"/>
        <v>0.5405405405405405</v>
      </c>
      <c r="AF55" s="1">
        <v>43.4</v>
      </c>
      <c r="AG55" s="1">
        <f t="shared" si="29"/>
        <v>10</v>
      </c>
      <c r="AH55" s="1">
        <v>580</v>
      </c>
      <c r="AI55" s="1">
        <f t="shared" si="30"/>
        <v>4.108416547788873</v>
      </c>
      <c r="AJ55" s="1">
        <v>3.8</v>
      </c>
      <c r="AK55" s="1" t="s">
        <v>48</v>
      </c>
    </row>
    <row r="56" spans="1:37" ht="12.75">
      <c r="A56" s="1" t="s">
        <v>52</v>
      </c>
      <c r="B56" s="1">
        <f t="shared" si="31"/>
        <v>79.08248455222937</v>
      </c>
      <c r="C56" s="1">
        <v>7.5</v>
      </c>
      <c r="D56" s="1">
        <f t="shared" si="17"/>
        <v>0.3902439024390244</v>
      </c>
      <c r="E56" s="1">
        <v>62.1</v>
      </c>
      <c r="F56" s="1">
        <f t="shared" si="18"/>
        <v>2.411067193675889</v>
      </c>
      <c r="G56" s="1">
        <v>33.1</v>
      </c>
      <c r="H56" s="1">
        <f t="shared" si="19"/>
        <v>2.594752186588922</v>
      </c>
      <c r="I56" s="1">
        <v>11</v>
      </c>
      <c r="J56" s="1">
        <f t="shared" si="20"/>
        <v>1.6176470588235294</v>
      </c>
      <c r="K56" s="1">
        <v>10</v>
      </c>
      <c r="L56" s="1">
        <f t="shared" si="21"/>
        <v>0.7874015748031497</v>
      </c>
      <c r="M56" s="1">
        <v>3</v>
      </c>
      <c r="N56" s="1">
        <f t="shared" si="22"/>
        <v>2.5</v>
      </c>
      <c r="O56" s="1">
        <v>6</v>
      </c>
      <c r="P56" s="1">
        <f t="shared" si="23"/>
        <v>2.1052631578947367</v>
      </c>
      <c r="Q56" s="1">
        <v>4</v>
      </c>
      <c r="R56" s="1">
        <f t="shared" si="33"/>
        <v>3.6</v>
      </c>
      <c r="S56" s="1">
        <v>3019</v>
      </c>
      <c r="T56" s="1">
        <f t="shared" si="24"/>
        <v>5.384615384615384</v>
      </c>
      <c r="U56" s="1">
        <v>47.6</v>
      </c>
      <c r="V56" s="1">
        <f t="shared" si="25"/>
        <v>2.8448275862068964</v>
      </c>
      <c r="W56" s="1">
        <v>111</v>
      </c>
      <c r="X56" s="1">
        <f t="shared" si="26"/>
        <v>2.3076923076923075</v>
      </c>
      <c r="Y56" s="1">
        <v>6.3</v>
      </c>
      <c r="Z56" s="1">
        <v>433</v>
      </c>
      <c r="AA56" s="1">
        <f t="shared" si="27"/>
        <v>4.7180451127819545</v>
      </c>
      <c r="AB56" s="1">
        <v>137</v>
      </c>
      <c r="AC56" s="1">
        <f t="shared" si="32"/>
        <v>3.4343434343434343</v>
      </c>
      <c r="AD56" s="1">
        <v>11</v>
      </c>
      <c r="AE56" s="1">
        <f t="shared" si="28"/>
        <v>1.4864864864864864</v>
      </c>
      <c r="AF56" s="1">
        <v>-3.8</v>
      </c>
      <c r="AG56" s="1">
        <f t="shared" si="29"/>
        <v>3.4444444444444446</v>
      </c>
      <c r="AH56" s="1">
        <v>414</v>
      </c>
      <c r="AI56" s="1">
        <f t="shared" si="30"/>
        <v>2.924393723252497</v>
      </c>
      <c r="AJ56" s="1">
        <v>0.8</v>
      </c>
      <c r="AK56" s="1" t="s">
        <v>52</v>
      </c>
    </row>
    <row r="57" spans="1:37" ht="12.75">
      <c r="A57" s="1" t="s">
        <v>50</v>
      </c>
      <c r="B57" s="1">
        <f t="shared" si="31"/>
        <v>78.85076154389348</v>
      </c>
      <c r="C57" s="1">
        <v>28</v>
      </c>
      <c r="D57" s="1">
        <f t="shared" si="17"/>
        <v>2.3902439024390243</v>
      </c>
      <c r="E57" s="1">
        <v>60.6</v>
      </c>
      <c r="F57" s="1">
        <f t="shared" si="18"/>
        <v>2.292490118577075</v>
      </c>
      <c r="G57" s="1">
        <v>31.6</v>
      </c>
      <c r="H57" s="1">
        <f t="shared" si="19"/>
        <v>2.157434402332362</v>
      </c>
      <c r="I57" s="1">
        <v>10</v>
      </c>
      <c r="J57" s="1">
        <f t="shared" si="20"/>
        <v>1.4705882352941178</v>
      </c>
      <c r="K57" s="1">
        <v>12</v>
      </c>
      <c r="L57" s="1">
        <f t="shared" si="21"/>
        <v>0.9448818897637796</v>
      </c>
      <c r="M57" s="1">
        <v>3</v>
      </c>
      <c r="N57" s="1">
        <f t="shared" si="22"/>
        <v>2.5</v>
      </c>
      <c r="O57" s="1">
        <v>8</v>
      </c>
      <c r="P57" s="1">
        <f t="shared" si="23"/>
        <v>3.1578947368421053</v>
      </c>
      <c r="Q57" s="1">
        <v>9</v>
      </c>
      <c r="R57" s="1">
        <f t="shared" si="33"/>
        <v>6.266666666666667</v>
      </c>
      <c r="S57" s="1">
        <v>2964</v>
      </c>
      <c r="T57" s="1">
        <f t="shared" si="24"/>
        <v>5.209790209790209</v>
      </c>
      <c r="U57" s="1">
        <v>54.4</v>
      </c>
      <c r="V57" s="1">
        <f t="shared" si="25"/>
        <v>4.798850574712643</v>
      </c>
      <c r="W57" s="1">
        <v>119</v>
      </c>
      <c r="X57" s="1">
        <f t="shared" si="26"/>
        <v>3.0769230769230766</v>
      </c>
      <c r="Y57" s="1">
        <v>5</v>
      </c>
      <c r="Z57" s="1">
        <v>340</v>
      </c>
      <c r="AA57" s="1">
        <f t="shared" si="27"/>
        <v>2.969924812030075</v>
      </c>
      <c r="AB57" s="1">
        <v>108</v>
      </c>
      <c r="AC57" s="1">
        <f t="shared" si="32"/>
        <v>0.5050505050505051</v>
      </c>
      <c r="AD57" s="1">
        <v>3</v>
      </c>
      <c r="AE57" s="1">
        <f t="shared" si="28"/>
        <v>0.4054054054054054</v>
      </c>
      <c r="AF57" s="1">
        <v>0.9</v>
      </c>
      <c r="AG57" s="1">
        <f t="shared" si="29"/>
        <v>4.097222222222222</v>
      </c>
      <c r="AH57" s="1">
        <v>314</v>
      </c>
      <c r="AI57" s="1">
        <f t="shared" si="30"/>
        <v>2.211126961483595</v>
      </c>
      <c r="AJ57" s="1">
        <v>0</v>
      </c>
      <c r="AK57" s="1" t="s">
        <v>50</v>
      </c>
    </row>
    <row r="58" spans="1:37" ht="12.75">
      <c r="A58" s="1" t="s">
        <v>76</v>
      </c>
      <c r="B58" s="1">
        <f t="shared" si="31"/>
        <v>78.40346026373987</v>
      </c>
      <c r="C58" s="1">
        <v>18</v>
      </c>
      <c r="D58" s="1">
        <f t="shared" si="17"/>
        <v>1.4146341463414633</v>
      </c>
      <c r="E58" s="1">
        <v>59.3</v>
      </c>
      <c r="F58" s="1">
        <f t="shared" si="18"/>
        <v>2.1897233201581026</v>
      </c>
      <c r="G58" s="1">
        <v>32.8</v>
      </c>
      <c r="H58" s="1">
        <f t="shared" si="19"/>
        <v>2.5072886297376087</v>
      </c>
      <c r="I58" s="1">
        <v>8</v>
      </c>
      <c r="J58" s="1">
        <f t="shared" si="20"/>
        <v>1.1764705882352942</v>
      </c>
      <c r="K58" s="1">
        <v>4</v>
      </c>
      <c r="L58" s="1">
        <f t="shared" si="21"/>
        <v>0.31496062992125984</v>
      </c>
      <c r="M58" s="1">
        <v>2</v>
      </c>
      <c r="N58" s="1">
        <f t="shared" si="22"/>
        <v>1.6666666666666667</v>
      </c>
      <c r="O58" s="1">
        <v>10</v>
      </c>
      <c r="P58" s="1">
        <f t="shared" si="23"/>
        <v>4.2105263157894735</v>
      </c>
      <c r="Q58" s="1">
        <v>9</v>
      </c>
      <c r="R58" s="1">
        <f t="shared" si="33"/>
        <v>6.266666666666667</v>
      </c>
      <c r="S58" s="1">
        <v>2190</v>
      </c>
      <c r="T58" s="1">
        <f t="shared" si="24"/>
        <v>2.7495232040686584</v>
      </c>
      <c r="U58" s="1">
        <v>48.3</v>
      </c>
      <c r="V58" s="1">
        <f t="shared" si="25"/>
        <v>3.045977011494251</v>
      </c>
      <c r="W58" s="1">
        <v>107</v>
      </c>
      <c r="X58" s="1">
        <f t="shared" si="26"/>
        <v>1.923076923076923</v>
      </c>
      <c r="Y58" s="1">
        <v>5</v>
      </c>
      <c r="Z58" s="1">
        <v>324</v>
      </c>
      <c r="AA58" s="1">
        <f t="shared" si="27"/>
        <v>2.669172932330827</v>
      </c>
      <c r="AB58" s="1">
        <v>124</v>
      </c>
      <c r="AC58" s="1">
        <f t="shared" si="32"/>
        <v>2.121212121212121</v>
      </c>
      <c r="AD58" s="1">
        <v>8</v>
      </c>
      <c r="AE58" s="1">
        <f t="shared" si="28"/>
        <v>1.081081081081081</v>
      </c>
      <c r="AF58" s="1">
        <v>4.8</v>
      </c>
      <c r="AG58" s="1">
        <f t="shared" si="29"/>
        <v>4.638888888888888</v>
      </c>
      <c r="AH58" s="1">
        <v>509</v>
      </c>
      <c r="AI58" s="1">
        <f t="shared" si="30"/>
        <v>3.6019971469329533</v>
      </c>
      <c r="AJ58" s="1">
        <v>3.4</v>
      </c>
      <c r="AK58" s="1" t="s">
        <v>76</v>
      </c>
    </row>
    <row r="59" spans="1:37" ht="12.75">
      <c r="A59" s="1" t="s">
        <v>72</v>
      </c>
      <c r="B59" s="1">
        <f t="shared" si="31"/>
        <v>76.96663070518393</v>
      </c>
      <c r="C59" s="1">
        <v>14</v>
      </c>
      <c r="D59" s="1">
        <f t="shared" si="17"/>
        <v>1.024390243902439</v>
      </c>
      <c r="E59" s="1">
        <v>67.1</v>
      </c>
      <c r="F59" s="1">
        <f t="shared" si="18"/>
        <v>2.806324110671936</v>
      </c>
      <c r="G59" s="1">
        <v>31.2</v>
      </c>
      <c r="H59" s="1">
        <f t="shared" si="19"/>
        <v>2.0408163265306123</v>
      </c>
      <c r="I59" s="1">
        <v>4</v>
      </c>
      <c r="J59" s="1">
        <f t="shared" si="20"/>
        <v>0.5882352941176471</v>
      </c>
      <c r="K59" s="1">
        <v>0</v>
      </c>
      <c r="L59" s="1">
        <f t="shared" si="21"/>
        <v>0</v>
      </c>
      <c r="M59" s="1">
        <v>3</v>
      </c>
      <c r="N59" s="1">
        <f t="shared" si="22"/>
        <v>2.5</v>
      </c>
      <c r="O59" s="1">
        <v>10</v>
      </c>
      <c r="P59" s="1">
        <f t="shared" si="23"/>
        <v>4.2105263157894735</v>
      </c>
      <c r="Q59" s="1">
        <v>3</v>
      </c>
      <c r="R59" s="1">
        <f t="shared" si="33"/>
        <v>3.0666666666666664</v>
      </c>
      <c r="S59" s="1">
        <v>2289</v>
      </c>
      <c r="T59" s="1">
        <f t="shared" si="24"/>
        <v>3.064208518753973</v>
      </c>
      <c r="U59" s="1">
        <v>43.9</v>
      </c>
      <c r="V59" s="1">
        <f t="shared" si="25"/>
        <v>1.7816091954022977</v>
      </c>
      <c r="W59" s="1">
        <v>116</v>
      </c>
      <c r="X59" s="1">
        <f t="shared" si="26"/>
        <v>2.7884615384615383</v>
      </c>
      <c r="Y59" s="1">
        <v>6.5</v>
      </c>
      <c r="Z59" s="1">
        <v>346</v>
      </c>
      <c r="AA59" s="1">
        <f t="shared" si="27"/>
        <v>3.082706766917293</v>
      </c>
      <c r="AB59" s="1">
        <v>121</v>
      </c>
      <c r="AC59" s="1">
        <f t="shared" si="32"/>
        <v>1.8181818181818181</v>
      </c>
      <c r="AD59" s="1">
        <v>3</v>
      </c>
      <c r="AE59" s="1">
        <f t="shared" si="28"/>
        <v>0.4054054054054054</v>
      </c>
      <c r="AF59" s="1">
        <v>13.8</v>
      </c>
      <c r="AG59" s="1">
        <f t="shared" si="29"/>
        <v>5.888888888888889</v>
      </c>
      <c r="AH59" s="1">
        <v>380</v>
      </c>
      <c r="AI59" s="1">
        <f t="shared" si="30"/>
        <v>2.68188302425107</v>
      </c>
      <c r="AJ59" s="1">
        <v>6</v>
      </c>
      <c r="AK59" s="1" t="s">
        <v>72</v>
      </c>
    </row>
    <row r="60" spans="1:37" ht="12.75">
      <c r="A60" s="1" t="s">
        <v>86</v>
      </c>
      <c r="B60" s="1">
        <f t="shared" si="31"/>
        <v>76.91089835198395</v>
      </c>
      <c r="C60" s="1">
        <v>7.5</v>
      </c>
      <c r="D60" s="1">
        <f t="shared" si="17"/>
        <v>0.3902439024390244</v>
      </c>
      <c r="E60" s="1">
        <v>69.8</v>
      </c>
      <c r="F60" s="1">
        <f t="shared" si="18"/>
        <v>3.019762845849802</v>
      </c>
      <c r="G60" s="1">
        <v>33</v>
      </c>
      <c r="H60" s="1">
        <f t="shared" si="19"/>
        <v>2.565597667638484</v>
      </c>
      <c r="I60" s="1">
        <v>11</v>
      </c>
      <c r="J60" s="1">
        <f t="shared" si="20"/>
        <v>1.6176470588235294</v>
      </c>
      <c r="K60" s="1">
        <v>0</v>
      </c>
      <c r="L60" s="1">
        <f t="shared" si="21"/>
        <v>0</v>
      </c>
      <c r="M60" s="1">
        <v>1</v>
      </c>
      <c r="N60" s="1">
        <f t="shared" si="22"/>
        <v>0.8333333333333334</v>
      </c>
      <c r="O60" s="1">
        <v>9</v>
      </c>
      <c r="P60" s="1">
        <f t="shared" si="23"/>
        <v>3.68421052631579</v>
      </c>
      <c r="Q60" s="1">
        <v>3</v>
      </c>
      <c r="R60" s="1">
        <f t="shared" si="33"/>
        <v>3.0666666666666664</v>
      </c>
      <c r="S60" s="1">
        <v>3169</v>
      </c>
      <c r="T60" s="1">
        <f t="shared" si="24"/>
        <v>5.8614113159567705</v>
      </c>
      <c r="U60" s="1">
        <v>51.9</v>
      </c>
      <c r="V60" s="1">
        <f t="shared" si="25"/>
        <v>4.080459770114941</v>
      </c>
      <c r="W60" s="1">
        <v>119</v>
      </c>
      <c r="X60" s="1">
        <f t="shared" si="26"/>
        <v>3.0769230769230766</v>
      </c>
      <c r="Y60" s="1">
        <v>3</v>
      </c>
      <c r="Z60" s="1">
        <v>361</v>
      </c>
      <c r="AA60" s="1">
        <f t="shared" si="27"/>
        <v>3.3646616541353382</v>
      </c>
      <c r="AB60" s="1">
        <v>120</v>
      </c>
      <c r="AC60" s="1">
        <f t="shared" si="32"/>
        <v>1.7171717171717171</v>
      </c>
      <c r="AD60" s="1">
        <v>8</v>
      </c>
      <c r="AE60" s="1">
        <f t="shared" si="28"/>
        <v>1.081081081081081</v>
      </c>
      <c r="AF60" s="1">
        <v>0.9</v>
      </c>
      <c r="AG60" s="1">
        <f t="shared" si="29"/>
        <v>4.097222222222222</v>
      </c>
      <c r="AH60" s="1">
        <v>312</v>
      </c>
      <c r="AI60" s="1">
        <f t="shared" si="30"/>
        <v>2.196861626248217</v>
      </c>
      <c r="AJ60" s="1">
        <v>9.3</v>
      </c>
      <c r="AK60" s="1" t="s">
        <v>86</v>
      </c>
    </row>
    <row r="61" spans="1:37" ht="12.75">
      <c r="A61" s="1" t="s">
        <v>70</v>
      </c>
      <c r="B61" s="1">
        <f t="shared" si="31"/>
        <v>74.89335741142192</v>
      </c>
      <c r="C61" s="1">
        <v>15</v>
      </c>
      <c r="D61" s="1">
        <f t="shared" si="17"/>
        <v>1.1219512195121952</v>
      </c>
      <c r="E61" s="1">
        <v>72.5</v>
      </c>
      <c r="F61" s="1">
        <f t="shared" si="18"/>
        <v>3.233201581027668</v>
      </c>
      <c r="G61" s="1">
        <v>30.8</v>
      </c>
      <c r="H61" s="1">
        <f t="shared" si="19"/>
        <v>1.9241982507288633</v>
      </c>
      <c r="I61" s="1">
        <v>5</v>
      </c>
      <c r="J61" s="1">
        <f t="shared" si="20"/>
        <v>0.7352941176470589</v>
      </c>
      <c r="K61" s="1">
        <v>12</v>
      </c>
      <c r="L61" s="1">
        <f t="shared" si="21"/>
        <v>0.9448818897637796</v>
      </c>
      <c r="M61" s="1">
        <v>2.8</v>
      </c>
      <c r="N61" s="1">
        <f t="shared" si="22"/>
        <v>2.3333333333333335</v>
      </c>
      <c r="O61" s="1">
        <v>7</v>
      </c>
      <c r="P61" s="1">
        <f t="shared" si="23"/>
        <v>2.6315789473684212</v>
      </c>
      <c r="Q61" s="1">
        <v>0</v>
      </c>
      <c r="R61" s="1">
        <v>0</v>
      </c>
      <c r="S61" s="1">
        <v>3089</v>
      </c>
      <c r="T61" s="1">
        <f t="shared" si="24"/>
        <v>5.607120152574698</v>
      </c>
      <c r="U61" s="1">
        <v>51.9</v>
      </c>
      <c r="V61" s="1">
        <f t="shared" si="25"/>
        <v>4.080459770114941</v>
      </c>
      <c r="W61" s="1">
        <v>122</v>
      </c>
      <c r="X61" s="1">
        <f t="shared" si="26"/>
        <v>3.3653846153846154</v>
      </c>
      <c r="Y61" s="1">
        <v>3.6</v>
      </c>
      <c r="Z61" s="1">
        <v>414</v>
      </c>
      <c r="AA61" s="1">
        <f t="shared" si="27"/>
        <v>4.360902255639098</v>
      </c>
      <c r="AB61" s="1">
        <v>117</v>
      </c>
      <c r="AC61" s="1">
        <f t="shared" si="32"/>
        <v>1.4141414141414141</v>
      </c>
      <c r="AD61" s="1">
        <v>0</v>
      </c>
      <c r="AE61" s="1">
        <f t="shared" si="28"/>
        <v>0</v>
      </c>
      <c r="AF61" s="1">
        <v>-7.8</v>
      </c>
      <c r="AG61" s="1">
        <f t="shared" si="29"/>
        <v>2.888888888888889</v>
      </c>
      <c r="AH61" s="1">
        <v>504</v>
      </c>
      <c r="AI61" s="1">
        <f t="shared" si="30"/>
        <v>3.566333808844508</v>
      </c>
      <c r="AJ61" s="1">
        <v>10</v>
      </c>
      <c r="AK61" s="1" t="s">
        <v>70</v>
      </c>
    </row>
    <row r="62" spans="1:37" ht="12.75">
      <c r="A62" s="1" t="s">
        <v>75</v>
      </c>
      <c r="B62" s="1">
        <f t="shared" si="31"/>
        <v>74.22345573444386</v>
      </c>
      <c r="C62" s="1">
        <v>19.5</v>
      </c>
      <c r="D62" s="1">
        <f t="shared" si="17"/>
        <v>1.5609756097560976</v>
      </c>
      <c r="E62" s="1">
        <v>69.7</v>
      </c>
      <c r="F62" s="1">
        <f t="shared" si="18"/>
        <v>3.0118577075098814</v>
      </c>
      <c r="G62" s="1">
        <v>33</v>
      </c>
      <c r="H62" s="1">
        <f t="shared" si="19"/>
        <v>2.565597667638484</v>
      </c>
      <c r="I62" s="1">
        <v>5</v>
      </c>
      <c r="J62" s="1">
        <f t="shared" si="20"/>
        <v>0.7352941176470589</v>
      </c>
      <c r="K62" s="1">
        <v>13</v>
      </c>
      <c r="L62" s="1">
        <f t="shared" si="21"/>
        <v>1.0236220472440944</v>
      </c>
      <c r="M62" s="1">
        <v>1</v>
      </c>
      <c r="N62" s="1">
        <f t="shared" si="22"/>
        <v>0.8333333333333334</v>
      </c>
      <c r="O62" s="1">
        <v>5</v>
      </c>
      <c r="P62" s="1">
        <f t="shared" si="23"/>
        <v>1.5789473684210527</v>
      </c>
      <c r="Q62" s="1">
        <v>7</v>
      </c>
      <c r="R62" s="1">
        <f>8*(Q62-1)/15+2</f>
        <v>5.2</v>
      </c>
      <c r="S62" s="1">
        <v>2664</v>
      </c>
      <c r="T62" s="1">
        <f t="shared" si="24"/>
        <v>4.256198347107437</v>
      </c>
      <c r="U62" s="1">
        <v>45</v>
      </c>
      <c r="V62" s="1">
        <f t="shared" si="25"/>
        <v>2.0977011494252866</v>
      </c>
      <c r="W62" s="1">
        <v>140</v>
      </c>
      <c r="X62" s="1">
        <f t="shared" si="26"/>
        <v>5.096153846153846</v>
      </c>
      <c r="Y62" s="1">
        <v>4.4</v>
      </c>
      <c r="Z62" s="1">
        <v>311</v>
      </c>
      <c r="AA62" s="1">
        <f t="shared" si="27"/>
        <v>2.424812030075188</v>
      </c>
      <c r="AB62" s="1">
        <v>109</v>
      </c>
      <c r="AC62" s="1">
        <f t="shared" si="32"/>
        <v>0.6060606060606061</v>
      </c>
      <c r="AD62" s="1">
        <v>0</v>
      </c>
      <c r="AE62" s="1">
        <f t="shared" si="28"/>
        <v>0</v>
      </c>
      <c r="AF62" s="1">
        <v>1.5</v>
      </c>
      <c r="AG62" s="1">
        <f t="shared" si="29"/>
        <v>4.180555555555555</v>
      </c>
      <c r="AH62" s="1">
        <v>222</v>
      </c>
      <c r="AI62" s="1">
        <f t="shared" si="30"/>
        <v>1.5549215406562056</v>
      </c>
      <c r="AJ62" s="1">
        <v>4.4</v>
      </c>
      <c r="AK62" s="1" t="s">
        <v>75</v>
      </c>
    </row>
    <row r="63" spans="1:37" ht="12.75">
      <c r="A63" s="1" t="s">
        <v>125</v>
      </c>
      <c r="B63" s="1">
        <f t="shared" si="31"/>
        <v>73.60008601069028</v>
      </c>
      <c r="C63" s="1">
        <v>29</v>
      </c>
      <c r="D63" s="1">
        <f t="shared" si="17"/>
        <v>2.4878048780487805</v>
      </c>
      <c r="E63" s="1">
        <v>61.8</v>
      </c>
      <c r="F63" s="1">
        <f t="shared" si="18"/>
        <v>2.387351778656126</v>
      </c>
      <c r="G63" s="1">
        <v>35</v>
      </c>
      <c r="H63" s="1">
        <f t="shared" si="19"/>
        <v>3.1486880466472305</v>
      </c>
      <c r="I63" s="1">
        <v>5</v>
      </c>
      <c r="J63" s="1">
        <f t="shared" si="20"/>
        <v>0.7352941176470589</v>
      </c>
      <c r="K63" s="1">
        <v>33</v>
      </c>
      <c r="L63" s="1">
        <f t="shared" si="21"/>
        <v>2.598425196850394</v>
      </c>
      <c r="M63" s="1">
        <v>3</v>
      </c>
      <c r="N63" s="1">
        <f t="shared" si="22"/>
        <v>2.5</v>
      </c>
      <c r="O63" s="1">
        <v>6</v>
      </c>
      <c r="P63" s="1">
        <f t="shared" si="23"/>
        <v>2.1052631578947367</v>
      </c>
      <c r="Q63" s="1">
        <v>1</v>
      </c>
      <c r="R63" s="1">
        <v>2</v>
      </c>
      <c r="S63" s="1">
        <v>2007</v>
      </c>
      <c r="T63" s="1">
        <f t="shared" si="24"/>
        <v>2.1678321678321675</v>
      </c>
      <c r="U63" s="1">
        <v>47</v>
      </c>
      <c r="V63" s="1">
        <f t="shared" si="25"/>
        <v>2.6724137931034475</v>
      </c>
      <c r="W63" s="1">
        <v>149</v>
      </c>
      <c r="X63" s="1">
        <f t="shared" si="26"/>
        <v>5.961538461538462</v>
      </c>
      <c r="Y63" s="1">
        <v>2</v>
      </c>
      <c r="Z63" s="1">
        <v>314</v>
      </c>
      <c r="AA63" s="1">
        <f t="shared" si="27"/>
        <v>2.481203007518797</v>
      </c>
      <c r="AB63" s="1">
        <v>132</v>
      </c>
      <c r="AC63" s="1">
        <f t="shared" si="32"/>
        <v>2.929292929292929</v>
      </c>
      <c r="AD63" s="1">
        <v>13</v>
      </c>
      <c r="AE63" s="1">
        <f t="shared" si="28"/>
        <v>1.7567567567567566</v>
      </c>
      <c r="AF63" s="1">
        <v>-5</v>
      </c>
      <c r="AG63" s="1">
        <f t="shared" si="29"/>
        <v>3.2777777777777777</v>
      </c>
      <c r="AH63" s="1">
        <v>79</v>
      </c>
      <c r="AI63" s="1">
        <f t="shared" si="30"/>
        <v>0.5349500713266763</v>
      </c>
      <c r="AJ63" s="1">
        <v>0.2</v>
      </c>
      <c r="AK63" s="1" t="s">
        <v>125</v>
      </c>
    </row>
    <row r="64" spans="1:37" ht="12.75">
      <c r="A64" s="1" t="s">
        <v>46</v>
      </c>
      <c r="B64" s="1">
        <f t="shared" si="31"/>
        <v>73.57733040892417</v>
      </c>
      <c r="C64" s="1">
        <v>19</v>
      </c>
      <c r="D64" s="1">
        <f t="shared" si="17"/>
        <v>1.5121951219512195</v>
      </c>
      <c r="E64" s="1">
        <v>55.6</v>
      </c>
      <c r="F64" s="1">
        <f t="shared" si="18"/>
        <v>1.8972332015810276</v>
      </c>
      <c r="G64" s="1">
        <v>38</v>
      </c>
      <c r="H64" s="1">
        <f t="shared" si="19"/>
        <v>4.02332361516035</v>
      </c>
      <c r="I64" s="1">
        <v>12</v>
      </c>
      <c r="J64" s="1">
        <f t="shared" si="20"/>
        <v>1.7647058823529411</v>
      </c>
      <c r="K64" s="1">
        <v>34</v>
      </c>
      <c r="L64" s="1">
        <f t="shared" si="21"/>
        <v>2.677165354330709</v>
      </c>
      <c r="M64" s="1">
        <v>1</v>
      </c>
      <c r="N64" s="1">
        <f t="shared" si="22"/>
        <v>0.8333333333333334</v>
      </c>
      <c r="O64" s="1">
        <v>7</v>
      </c>
      <c r="P64" s="1">
        <f t="shared" si="23"/>
        <v>2.6315789473684212</v>
      </c>
      <c r="Q64" s="1">
        <v>0</v>
      </c>
      <c r="R64" s="1">
        <v>0</v>
      </c>
      <c r="S64" s="1">
        <v>2218</v>
      </c>
      <c r="T64" s="1">
        <f t="shared" si="24"/>
        <v>2.838525111252384</v>
      </c>
      <c r="U64" s="1">
        <v>57.3</v>
      </c>
      <c r="V64" s="1">
        <f t="shared" si="25"/>
        <v>5.632183908045976</v>
      </c>
      <c r="W64" s="1">
        <v>156</v>
      </c>
      <c r="X64" s="1">
        <f t="shared" si="26"/>
        <v>6.634615384615384</v>
      </c>
      <c r="Y64" s="1">
        <v>0.8</v>
      </c>
      <c r="Z64" s="1">
        <v>342</v>
      </c>
      <c r="AA64" s="1">
        <f t="shared" si="27"/>
        <v>3.007518796992481</v>
      </c>
      <c r="AB64" s="1">
        <v>149</v>
      </c>
      <c r="AC64" s="1">
        <f t="shared" si="32"/>
        <v>4.646464646464646</v>
      </c>
      <c r="AD64" s="1">
        <v>22</v>
      </c>
      <c r="AE64" s="1">
        <f t="shared" si="28"/>
        <v>2.972972972972973</v>
      </c>
      <c r="AF64" s="1">
        <v>-16.5</v>
      </c>
      <c r="AG64" s="1">
        <f t="shared" si="29"/>
        <v>1.6805555555555558</v>
      </c>
      <c r="AH64" s="1">
        <v>133</v>
      </c>
      <c r="AI64" s="1">
        <f t="shared" si="30"/>
        <v>0.9201141226818831</v>
      </c>
      <c r="AJ64" s="1">
        <v>0.3</v>
      </c>
      <c r="AK64" s="1" t="s">
        <v>46</v>
      </c>
    </row>
    <row r="65" spans="1:37" ht="12.75">
      <c r="A65" s="1" t="s">
        <v>91</v>
      </c>
      <c r="B65" s="1">
        <f t="shared" si="31"/>
        <v>73.12086782974541</v>
      </c>
      <c r="C65" s="1">
        <v>25.5</v>
      </c>
      <c r="D65" s="1">
        <f t="shared" si="17"/>
        <v>2.1463414634146343</v>
      </c>
      <c r="E65" s="1">
        <v>55.4</v>
      </c>
      <c r="F65" s="1">
        <f t="shared" si="18"/>
        <v>1.8814229249011856</v>
      </c>
      <c r="G65" s="1">
        <v>26.9</v>
      </c>
      <c r="H65" s="1">
        <f t="shared" si="19"/>
        <v>0.7871720116618074</v>
      </c>
      <c r="I65" s="1">
        <v>1</v>
      </c>
      <c r="J65" s="1">
        <f t="shared" si="20"/>
        <v>0.14705882352941177</v>
      </c>
      <c r="K65" s="1">
        <v>35</v>
      </c>
      <c r="L65" s="1">
        <f t="shared" si="21"/>
        <v>2.7559055118110236</v>
      </c>
      <c r="M65" s="1">
        <v>4.2</v>
      </c>
      <c r="N65" s="1">
        <f t="shared" si="22"/>
        <v>3.5000000000000004</v>
      </c>
      <c r="O65" s="1">
        <v>10</v>
      </c>
      <c r="P65" s="1">
        <f t="shared" si="23"/>
        <v>4.2105263157894735</v>
      </c>
      <c r="Q65" s="1">
        <v>0</v>
      </c>
      <c r="R65" s="1">
        <v>0</v>
      </c>
      <c r="S65" s="1">
        <v>3187</v>
      </c>
      <c r="T65" s="1">
        <f t="shared" si="24"/>
        <v>5.918626827717737</v>
      </c>
      <c r="U65" s="1">
        <v>55.2</v>
      </c>
      <c r="V65" s="1">
        <f t="shared" si="25"/>
        <v>5.028735632183908</v>
      </c>
      <c r="W65" s="1">
        <v>141</v>
      </c>
      <c r="X65" s="1">
        <f t="shared" si="26"/>
        <v>5.1923076923076925</v>
      </c>
      <c r="Y65" s="1">
        <v>5</v>
      </c>
      <c r="Z65" s="1">
        <v>317</v>
      </c>
      <c r="AA65" s="1">
        <f t="shared" si="27"/>
        <v>2.537593984962406</v>
      </c>
      <c r="AB65" s="1">
        <v>108</v>
      </c>
      <c r="AC65" s="1">
        <f t="shared" si="32"/>
        <v>0.5050505050505051</v>
      </c>
      <c r="AD65" s="1">
        <v>0</v>
      </c>
      <c r="AE65" s="1">
        <f t="shared" si="28"/>
        <v>0</v>
      </c>
      <c r="AF65" s="1">
        <v>-21.6</v>
      </c>
      <c r="AG65" s="1">
        <f t="shared" si="29"/>
        <v>0.9722222222222222</v>
      </c>
      <c r="AH65" s="1">
        <v>17</v>
      </c>
      <c r="AI65" s="1">
        <f t="shared" si="30"/>
        <v>0.09272467902995721</v>
      </c>
      <c r="AJ65" s="1">
        <v>9.6</v>
      </c>
      <c r="AK65" s="1" t="s">
        <v>91</v>
      </c>
    </row>
    <row r="66" spans="1:37" ht="12.75">
      <c r="A66" s="1" t="s">
        <v>64</v>
      </c>
      <c r="B66" s="1">
        <f t="shared" si="31"/>
        <v>72.97810287713223</v>
      </c>
      <c r="C66" s="1">
        <v>10</v>
      </c>
      <c r="D66" s="1">
        <f t="shared" si="17"/>
        <v>0.6341463414634146</v>
      </c>
      <c r="E66" s="1">
        <v>67.8</v>
      </c>
      <c r="F66" s="1">
        <f t="shared" si="18"/>
        <v>2.861660079051383</v>
      </c>
      <c r="G66" s="1">
        <v>32</v>
      </c>
      <c r="H66" s="1">
        <f t="shared" si="19"/>
        <v>2.2740524781341107</v>
      </c>
      <c r="I66" s="1">
        <v>6</v>
      </c>
      <c r="J66" s="1">
        <f t="shared" si="20"/>
        <v>0.8823529411764706</v>
      </c>
      <c r="K66" s="1">
        <v>27</v>
      </c>
      <c r="L66" s="1">
        <f t="shared" si="21"/>
        <v>2.125984251968504</v>
      </c>
      <c r="M66" s="1">
        <v>0</v>
      </c>
      <c r="N66" s="1">
        <f t="shared" si="22"/>
        <v>0</v>
      </c>
      <c r="O66" s="1">
        <v>5</v>
      </c>
      <c r="P66" s="1">
        <f t="shared" si="23"/>
        <v>1.5789473684210527</v>
      </c>
      <c r="Q66" s="1">
        <v>0</v>
      </c>
      <c r="R66" s="1">
        <v>0</v>
      </c>
      <c r="S66" s="1">
        <v>3282</v>
      </c>
      <c r="T66" s="1">
        <f t="shared" si="24"/>
        <v>6.220597584233947</v>
      </c>
      <c r="U66" s="1">
        <v>51.8</v>
      </c>
      <c r="V66" s="1">
        <f t="shared" si="25"/>
        <v>4.051724137931033</v>
      </c>
      <c r="W66" s="1">
        <v>147</v>
      </c>
      <c r="X66" s="1">
        <f t="shared" si="26"/>
        <v>5.769230769230769</v>
      </c>
      <c r="Y66" s="1">
        <v>8.7</v>
      </c>
      <c r="Z66" s="1">
        <v>383</v>
      </c>
      <c r="AA66" s="1">
        <f t="shared" si="27"/>
        <v>3.778195488721804</v>
      </c>
      <c r="AB66" s="1">
        <v>121</v>
      </c>
      <c r="AC66" s="1">
        <f t="shared" si="32"/>
        <v>1.8181818181818181</v>
      </c>
      <c r="AD66" s="1">
        <v>3</v>
      </c>
      <c r="AE66" s="1">
        <f t="shared" si="28"/>
        <v>0.4054054054054054</v>
      </c>
      <c r="AF66" s="1">
        <v>-17.3</v>
      </c>
      <c r="AG66" s="1">
        <f t="shared" si="29"/>
        <v>1.5694444444444444</v>
      </c>
      <c r="AH66" s="1">
        <v>19</v>
      </c>
      <c r="AI66" s="1">
        <f t="shared" si="30"/>
        <v>0.10699001426533525</v>
      </c>
      <c r="AJ66" s="1">
        <v>2.5</v>
      </c>
      <c r="AK66" s="1" t="s">
        <v>64</v>
      </c>
    </row>
    <row r="67" spans="1:37" ht="12.75">
      <c r="A67" s="1" t="s">
        <v>59</v>
      </c>
      <c r="B67" s="1">
        <f t="shared" si="31"/>
        <v>72.82368903423244</v>
      </c>
      <c r="C67" s="1">
        <v>22</v>
      </c>
      <c r="D67" s="1">
        <f aca="true" t="shared" si="34" ref="D67:D96">(C67-3.5)/10.25</f>
        <v>1.8048780487804879</v>
      </c>
      <c r="E67" s="1">
        <v>57.1</v>
      </c>
      <c r="F67" s="1">
        <f aca="true" t="shared" si="35" ref="F67:F96">(E67-31.6)/12.65</f>
        <v>2.015810276679842</v>
      </c>
      <c r="G67" s="1">
        <v>31</v>
      </c>
      <c r="H67" s="1">
        <f aca="true" t="shared" si="36" ref="H67:H96">(G67-24.2)/3.43</f>
        <v>1.9825072886297377</v>
      </c>
      <c r="I67" s="1">
        <v>13</v>
      </c>
      <c r="J67" s="1">
        <f aca="true" t="shared" si="37" ref="J67:J96">I67/6.8</f>
        <v>1.911764705882353</v>
      </c>
      <c r="K67" s="1">
        <v>28</v>
      </c>
      <c r="L67" s="1">
        <f aca="true" t="shared" si="38" ref="L67:L96">(K67)/12.7</f>
        <v>2.204724409448819</v>
      </c>
      <c r="M67" s="1">
        <v>1</v>
      </c>
      <c r="N67" s="1">
        <f aca="true" t="shared" si="39" ref="N67:N96">M67/1.2</f>
        <v>0.8333333333333334</v>
      </c>
      <c r="O67" s="1">
        <v>5</v>
      </c>
      <c r="P67" s="1">
        <f aca="true" t="shared" si="40" ref="P67:P98">(O67-2)/1.9</f>
        <v>1.5789473684210527</v>
      </c>
      <c r="Q67" s="1">
        <v>11</v>
      </c>
      <c r="R67" s="1">
        <f>8*(Q67-1)/15+2</f>
        <v>7.333333333333333</v>
      </c>
      <c r="S67" s="1">
        <v>2195</v>
      </c>
      <c r="T67" s="1">
        <f aca="true" t="shared" si="41" ref="T67:T96">(S67-1325)/314.6</f>
        <v>2.765416401780038</v>
      </c>
      <c r="U67" s="1">
        <v>53</v>
      </c>
      <c r="V67" s="1">
        <f aca="true" t="shared" si="42" ref="V67:V96">(U67-37.7)/3.48</f>
        <v>4.396551724137931</v>
      </c>
      <c r="W67" s="1">
        <v>128</v>
      </c>
      <c r="X67" s="1">
        <f aca="true" t="shared" si="43" ref="X67:X96">(W67-87)/10.4</f>
        <v>3.942307692307692</v>
      </c>
      <c r="Y67" s="1">
        <v>0.5</v>
      </c>
      <c r="Z67" s="1">
        <v>311</v>
      </c>
      <c r="AA67" s="1">
        <f aca="true" t="shared" si="44" ref="AA67:AA98">(Z67-182)/53.2</f>
        <v>2.424812030075188</v>
      </c>
      <c r="AB67" s="1">
        <v>118</v>
      </c>
      <c r="AC67" s="1">
        <f t="shared" si="32"/>
        <v>1.5151515151515151</v>
      </c>
      <c r="AD67" s="1">
        <v>2</v>
      </c>
      <c r="AE67" s="1">
        <f aca="true" t="shared" si="45" ref="AE67:AE98">AD67/7.4</f>
        <v>0.27027027027027023</v>
      </c>
      <c r="AF67" s="1">
        <v>0.6</v>
      </c>
      <c r="AG67" s="1">
        <f aca="true" t="shared" si="46" ref="AG67:AG96">(AF67+28.6)/7.2</f>
        <v>4.055555555555556</v>
      </c>
      <c r="AH67" s="1">
        <v>98</v>
      </c>
      <c r="AI67" s="1">
        <f aca="true" t="shared" si="47" ref="AI67:AI81">(AH67-4)/140.2</f>
        <v>0.6704707560627675</v>
      </c>
      <c r="AJ67" s="1">
        <v>4.8</v>
      </c>
      <c r="AK67" s="1" t="s">
        <v>59</v>
      </c>
    </row>
    <row r="68" spans="1:37" ht="12.75">
      <c r="A68" s="1" t="s">
        <v>40</v>
      </c>
      <c r="B68" s="1">
        <f aca="true" t="shared" si="48" ref="B68:B81">4*D68+4*F68+2*H68+3*J68+1.5*L68+1.5*N68+P68+R68*2+T68/2+V68/2+1.5*X68+2*Y68+2*AA68+2*AC68+2*AE68+0.5*AG68+AI68*0.5+AJ68*1.2</f>
        <v>72.72372662364091</v>
      </c>
      <c r="C68" s="1">
        <v>18.5</v>
      </c>
      <c r="D68" s="1">
        <f t="shared" si="34"/>
        <v>1.4634146341463414</v>
      </c>
      <c r="E68" s="1">
        <v>58.7</v>
      </c>
      <c r="F68" s="1">
        <f t="shared" si="35"/>
        <v>2.142292490118577</v>
      </c>
      <c r="G68" s="1">
        <v>31.7</v>
      </c>
      <c r="H68" s="1">
        <f t="shared" si="36"/>
        <v>2.186588921282799</v>
      </c>
      <c r="I68" s="1">
        <v>7</v>
      </c>
      <c r="J68" s="1">
        <f t="shared" si="37"/>
        <v>1.0294117647058825</v>
      </c>
      <c r="K68" s="1">
        <v>30</v>
      </c>
      <c r="L68" s="1">
        <f t="shared" si="38"/>
        <v>2.362204724409449</v>
      </c>
      <c r="M68" s="1">
        <v>3</v>
      </c>
      <c r="N68" s="1">
        <f t="shared" si="39"/>
        <v>2.5</v>
      </c>
      <c r="O68" s="1">
        <v>12</v>
      </c>
      <c r="P68" s="1">
        <f t="shared" si="40"/>
        <v>5.2631578947368425</v>
      </c>
      <c r="Q68" s="1">
        <v>1</v>
      </c>
      <c r="R68" s="1">
        <f>8*(Q68-1)/15+2</f>
        <v>2</v>
      </c>
      <c r="S68" s="1">
        <v>2581</v>
      </c>
      <c r="T68" s="1">
        <f t="shared" si="41"/>
        <v>3.9923712650985377</v>
      </c>
      <c r="U68" s="1">
        <v>57.9</v>
      </c>
      <c r="V68" s="1">
        <f t="shared" si="42"/>
        <v>5.804597701149424</v>
      </c>
      <c r="W68" s="1">
        <v>162</v>
      </c>
      <c r="X68" s="1">
        <f t="shared" si="43"/>
        <v>7.211538461538462</v>
      </c>
      <c r="Y68" s="1">
        <v>1.2</v>
      </c>
      <c r="Z68" s="1">
        <v>342</v>
      </c>
      <c r="AA68" s="1">
        <f t="shared" si="44"/>
        <v>3.007518796992481</v>
      </c>
      <c r="AB68" s="1">
        <v>130</v>
      </c>
      <c r="AC68" s="1">
        <f aca="true" t="shared" si="49" ref="AC68:AC99">(AB68-103)/9.9</f>
        <v>2.727272727272727</v>
      </c>
      <c r="AD68" s="1">
        <v>7</v>
      </c>
      <c r="AE68" s="1">
        <f t="shared" si="45"/>
        <v>0.9459459459459459</v>
      </c>
      <c r="AF68" s="1">
        <v>-12.8</v>
      </c>
      <c r="AG68" s="1">
        <f t="shared" si="46"/>
        <v>2.1944444444444446</v>
      </c>
      <c r="AH68" s="1">
        <v>12</v>
      </c>
      <c r="AI68" s="1">
        <f t="shared" si="47"/>
        <v>0.05706134094151213</v>
      </c>
      <c r="AJ68" s="1">
        <v>1.4</v>
      </c>
      <c r="AK68" s="1" t="s">
        <v>40</v>
      </c>
    </row>
    <row r="69" spans="1:37" ht="12.75">
      <c r="A69" s="1" t="s">
        <v>58</v>
      </c>
      <c r="B69" s="1">
        <f t="shared" si="48"/>
        <v>70.93173350616979</v>
      </c>
      <c r="C69" s="1">
        <v>30.5</v>
      </c>
      <c r="D69" s="1">
        <f t="shared" si="34"/>
        <v>2.6341463414634148</v>
      </c>
      <c r="E69" s="1">
        <v>55.2</v>
      </c>
      <c r="F69" s="1">
        <f t="shared" si="35"/>
        <v>1.865612648221344</v>
      </c>
      <c r="G69" s="1">
        <v>31.9</v>
      </c>
      <c r="H69" s="1">
        <f t="shared" si="36"/>
        <v>2.2448979591836733</v>
      </c>
      <c r="I69" s="1">
        <v>5</v>
      </c>
      <c r="J69" s="1">
        <f t="shared" si="37"/>
        <v>0.7352941176470589</v>
      </c>
      <c r="K69" s="1">
        <v>16</v>
      </c>
      <c r="L69" s="1">
        <f t="shared" si="38"/>
        <v>1.2598425196850394</v>
      </c>
      <c r="M69" s="1">
        <v>3</v>
      </c>
      <c r="N69" s="1">
        <f t="shared" si="39"/>
        <v>2.5</v>
      </c>
      <c r="O69" s="1">
        <v>9</v>
      </c>
      <c r="P69" s="1">
        <f t="shared" si="40"/>
        <v>3.68421052631579</v>
      </c>
      <c r="Q69" s="1">
        <v>0</v>
      </c>
      <c r="R69" s="1">
        <v>0</v>
      </c>
      <c r="S69" s="1">
        <v>2824</v>
      </c>
      <c r="T69" s="1">
        <f t="shared" si="41"/>
        <v>4.7647806738715826</v>
      </c>
      <c r="U69" s="1">
        <v>49.5</v>
      </c>
      <c r="V69" s="1">
        <f t="shared" si="42"/>
        <v>3.3908045977011487</v>
      </c>
      <c r="W69" s="1">
        <v>140</v>
      </c>
      <c r="X69" s="1">
        <f t="shared" si="43"/>
        <v>5.096153846153846</v>
      </c>
      <c r="Y69" s="1">
        <v>6.7</v>
      </c>
      <c r="Z69" s="1">
        <v>324</v>
      </c>
      <c r="AA69" s="1">
        <f t="shared" si="44"/>
        <v>2.669172932330827</v>
      </c>
      <c r="AB69" s="1">
        <v>115</v>
      </c>
      <c r="AC69" s="1">
        <f t="shared" si="49"/>
        <v>1.2121212121212122</v>
      </c>
      <c r="AD69" s="1">
        <v>4</v>
      </c>
      <c r="AE69" s="1">
        <f t="shared" si="45"/>
        <v>0.5405405405405405</v>
      </c>
      <c r="AF69" s="1">
        <v>-10.8</v>
      </c>
      <c r="AG69" s="1">
        <f t="shared" si="46"/>
        <v>2.4722222222222223</v>
      </c>
      <c r="AH69" s="1">
        <v>181</v>
      </c>
      <c r="AI69" s="1">
        <f t="shared" si="47"/>
        <v>1.262482168330956</v>
      </c>
      <c r="AJ69" s="1">
        <v>0.9</v>
      </c>
      <c r="AK69" s="1" t="s">
        <v>58</v>
      </c>
    </row>
    <row r="70" spans="1:37" ht="12.75">
      <c r="A70" s="1" t="s">
        <v>60</v>
      </c>
      <c r="B70" s="1">
        <f t="shared" si="48"/>
        <v>70.45993556652517</v>
      </c>
      <c r="C70" s="1">
        <v>13.5</v>
      </c>
      <c r="D70" s="1">
        <f t="shared" si="34"/>
        <v>0.975609756097561</v>
      </c>
      <c r="E70" s="1">
        <v>63.7</v>
      </c>
      <c r="F70" s="1">
        <f t="shared" si="35"/>
        <v>2.5375494071146245</v>
      </c>
      <c r="G70" s="1">
        <v>29.6</v>
      </c>
      <c r="H70" s="1">
        <f t="shared" si="36"/>
        <v>1.5743440233236157</v>
      </c>
      <c r="I70" s="1">
        <v>8</v>
      </c>
      <c r="J70" s="1">
        <f t="shared" si="37"/>
        <v>1.1764705882352942</v>
      </c>
      <c r="K70" s="1">
        <v>1</v>
      </c>
      <c r="L70" s="1">
        <f t="shared" si="38"/>
        <v>0.07874015748031496</v>
      </c>
      <c r="M70" s="1">
        <v>2</v>
      </c>
      <c r="N70" s="1">
        <f t="shared" si="39"/>
        <v>1.6666666666666667</v>
      </c>
      <c r="O70" s="1">
        <v>11</v>
      </c>
      <c r="P70" s="1">
        <f t="shared" si="40"/>
        <v>4.736842105263158</v>
      </c>
      <c r="Q70" s="1">
        <v>1</v>
      </c>
      <c r="R70" s="1">
        <f>8*(Q70-1)/15+2</f>
        <v>2</v>
      </c>
      <c r="S70" s="1">
        <v>2606</v>
      </c>
      <c r="T70" s="1">
        <f t="shared" si="41"/>
        <v>4.071837253655435</v>
      </c>
      <c r="U70" s="1">
        <v>45.1</v>
      </c>
      <c r="V70" s="1">
        <f t="shared" si="42"/>
        <v>2.126436781609195</v>
      </c>
      <c r="W70" s="1">
        <v>117</v>
      </c>
      <c r="X70" s="1">
        <f t="shared" si="43"/>
        <v>2.8846153846153846</v>
      </c>
      <c r="Y70" s="1">
        <v>6.5</v>
      </c>
      <c r="Z70" s="1">
        <v>368</v>
      </c>
      <c r="AA70" s="1">
        <f t="shared" si="44"/>
        <v>3.496240601503759</v>
      </c>
      <c r="AB70" s="1">
        <v>120</v>
      </c>
      <c r="AC70" s="1">
        <f t="shared" si="49"/>
        <v>1.7171717171717171</v>
      </c>
      <c r="AD70" s="1">
        <v>4</v>
      </c>
      <c r="AE70" s="1">
        <f t="shared" si="45"/>
        <v>0.5405405405405405</v>
      </c>
      <c r="AF70" s="1">
        <v>16.3</v>
      </c>
      <c r="AG70" s="1">
        <f t="shared" si="46"/>
        <v>6.236111111111112</v>
      </c>
      <c r="AH70" s="1">
        <v>128</v>
      </c>
      <c r="AI70" s="1">
        <f t="shared" si="47"/>
        <v>0.8844507845934381</v>
      </c>
      <c r="AJ70" s="1">
        <v>2.4</v>
      </c>
      <c r="AK70" s="1" t="s">
        <v>60</v>
      </c>
    </row>
    <row r="71" spans="1:37" ht="12.75">
      <c r="A71" s="1" t="s">
        <v>43</v>
      </c>
      <c r="B71" s="1">
        <f t="shared" si="48"/>
        <v>70.25318022373632</v>
      </c>
      <c r="C71" s="1">
        <v>23.5</v>
      </c>
      <c r="D71" s="1">
        <f t="shared" si="34"/>
        <v>1.951219512195122</v>
      </c>
      <c r="E71" s="1">
        <v>56</v>
      </c>
      <c r="F71" s="1">
        <f t="shared" si="35"/>
        <v>1.9288537549407112</v>
      </c>
      <c r="G71" s="1">
        <v>31.4</v>
      </c>
      <c r="H71" s="1">
        <f t="shared" si="36"/>
        <v>2.0991253644314867</v>
      </c>
      <c r="I71" s="1">
        <v>3</v>
      </c>
      <c r="J71" s="1">
        <f t="shared" si="37"/>
        <v>0.4411764705882353</v>
      </c>
      <c r="K71" s="1">
        <v>23</v>
      </c>
      <c r="L71" s="1">
        <f t="shared" si="38"/>
        <v>1.8110236220472442</v>
      </c>
      <c r="M71" s="1">
        <v>2</v>
      </c>
      <c r="N71" s="1">
        <f t="shared" si="39"/>
        <v>1.6666666666666667</v>
      </c>
      <c r="O71" s="1">
        <v>10</v>
      </c>
      <c r="P71" s="1">
        <f t="shared" si="40"/>
        <v>4.2105263157894735</v>
      </c>
      <c r="Q71" s="1">
        <v>0</v>
      </c>
      <c r="R71" s="1">
        <v>0</v>
      </c>
      <c r="S71" s="1">
        <v>3312</v>
      </c>
      <c r="T71" s="1">
        <f t="shared" si="41"/>
        <v>6.315956770502225</v>
      </c>
      <c r="U71" s="1">
        <v>52.6</v>
      </c>
      <c r="V71" s="1">
        <f t="shared" si="42"/>
        <v>4.281609195402298</v>
      </c>
      <c r="W71" s="1">
        <v>140</v>
      </c>
      <c r="X71" s="1">
        <f t="shared" si="43"/>
        <v>5.096153846153846</v>
      </c>
      <c r="Y71" s="1">
        <v>1.2</v>
      </c>
      <c r="Z71" s="1">
        <v>432</v>
      </c>
      <c r="AA71" s="1">
        <f t="shared" si="44"/>
        <v>4.6992481203007515</v>
      </c>
      <c r="AB71" s="1">
        <v>134</v>
      </c>
      <c r="AC71" s="1">
        <f t="shared" si="49"/>
        <v>3.131313131313131</v>
      </c>
      <c r="AD71" s="1">
        <v>7</v>
      </c>
      <c r="AE71" s="1">
        <f t="shared" si="45"/>
        <v>0.9459459459459459</v>
      </c>
      <c r="AF71" s="1">
        <v>-28.6</v>
      </c>
      <c r="AG71" s="1">
        <f t="shared" si="46"/>
        <v>0</v>
      </c>
      <c r="AH71" s="1">
        <v>253</v>
      </c>
      <c r="AI71" s="1">
        <f t="shared" si="47"/>
        <v>1.776034236804565</v>
      </c>
      <c r="AJ71" s="1">
        <v>5</v>
      </c>
      <c r="AK71" s="1" t="s">
        <v>43</v>
      </c>
    </row>
    <row r="72" spans="1:37" ht="12.75">
      <c r="A72" s="1" t="s">
        <v>71</v>
      </c>
      <c r="B72" s="1">
        <f t="shared" si="48"/>
        <v>68.7966721474781</v>
      </c>
      <c r="C72" s="1">
        <v>24.5</v>
      </c>
      <c r="D72" s="1">
        <f t="shared" si="34"/>
        <v>2.048780487804878</v>
      </c>
      <c r="E72" s="1">
        <v>39.8</v>
      </c>
      <c r="F72" s="1">
        <f t="shared" si="35"/>
        <v>0.6482213438735175</v>
      </c>
      <c r="G72" s="1">
        <v>29.2</v>
      </c>
      <c r="H72" s="1">
        <f t="shared" si="36"/>
        <v>1.4577259475218658</v>
      </c>
      <c r="I72" s="1">
        <v>8</v>
      </c>
      <c r="J72" s="1">
        <f t="shared" si="37"/>
        <v>1.1764705882352942</v>
      </c>
      <c r="K72" s="1">
        <v>21</v>
      </c>
      <c r="L72" s="1">
        <f t="shared" si="38"/>
        <v>1.6535433070866143</v>
      </c>
      <c r="M72" s="1">
        <v>3</v>
      </c>
      <c r="N72" s="1">
        <f t="shared" si="39"/>
        <v>2.5</v>
      </c>
      <c r="O72" s="1">
        <v>6</v>
      </c>
      <c r="P72" s="1">
        <f t="shared" si="40"/>
        <v>2.1052631578947367</v>
      </c>
      <c r="Q72" s="1">
        <v>9</v>
      </c>
      <c r="R72" s="1">
        <f>8*(Q72-1)/15+2</f>
        <v>6.266666666666667</v>
      </c>
      <c r="S72" s="1">
        <v>2106</v>
      </c>
      <c r="T72" s="1">
        <f t="shared" si="41"/>
        <v>2.4825174825174825</v>
      </c>
      <c r="U72" s="1">
        <v>55.1</v>
      </c>
      <c r="V72" s="1">
        <f t="shared" si="42"/>
        <v>5</v>
      </c>
      <c r="W72" s="1">
        <v>127</v>
      </c>
      <c r="X72" s="1">
        <f t="shared" si="43"/>
        <v>3.846153846153846</v>
      </c>
      <c r="Y72" s="1">
        <v>1.5</v>
      </c>
      <c r="Z72" s="1">
        <v>263</v>
      </c>
      <c r="AA72" s="1">
        <f t="shared" si="44"/>
        <v>1.5225563909774436</v>
      </c>
      <c r="AB72" s="1">
        <v>122</v>
      </c>
      <c r="AC72" s="1">
        <f t="shared" si="49"/>
        <v>1.9191919191919191</v>
      </c>
      <c r="AD72" s="1">
        <v>5</v>
      </c>
      <c r="AE72" s="1">
        <f t="shared" si="45"/>
        <v>0.6756756756756757</v>
      </c>
      <c r="AF72" s="1">
        <v>-6.8</v>
      </c>
      <c r="AG72" s="1">
        <f t="shared" si="46"/>
        <v>3.0277777777777777</v>
      </c>
      <c r="AH72" s="1">
        <v>14</v>
      </c>
      <c r="AI72" s="1">
        <f t="shared" si="47"/>
        <v>0.07132667617689016</v>
      </c>
      <c r="AJ72" s="1">
        <v>7</v>
      </c>
      <c r="AK72" s="1" t="s">
        <v>71</v>
      </c>
    </row>
    <row r="73" spans="1:37" ht="12.75">
      <c r="A73" s="1" t="s">
        <v>57</v>
      </c>
      <c r="B73" s="1">
        <f t="shared" si="48"/>
        <v>68.79647693477354</v>
      </c>
      <c r="C73" s="1">
        <v>12</v>
      </c>
      <c r="D73" s="1">
        <f t="shared" si="34"/>
        <v>0.8292682926829268</v>
      </c>
      <c r="E73" s="1">
        <v>46.2</v>
      </c>
      <c r="F73" s="1">
        <f t="shared" si="35"/>
        <v>1.1541501976284585</v>
      </c>
      <c r="G73" s="1">
        <v>34.4</v>
      </c>
      <c r="H73" s="1">
        <f t="shared" si="36"/>
        <v>2.973760932944606</v>
      </c>
      <c r="I73" s="1">
        <v>14</v>
      </c>
      <c r="J73" s="1">
        <f t="shared" si="37"/>
        <v>2.058823529411765</v>
      </c>
      <c r="K73" s="1">
        <v>43</v>
      </c>
      <c r="L73" s="1">
        <f t="shared" si="38"/>
        <v>3.3858267716535435</v>
      </c>
      <c r="M73" s="1">
        <v>4</v>
      </c>
      <c r="N73" s="1">
        <f t="shared" si="39"/>
        <v>3.3333333333333335</v>
      </c>
      <c r="O73" s="1">
        <v>6</v>
      </c>
      <c r="P73" s="1">
        <f t="shared" si="40"/>
        <v>2.1052631578947367</v>
      </c>
      <c r="Q73" s="1">
        <v>0</v>
      </c>
      <c r="R73" s="1">
        <v>0</v>
      </c>
      <c r="S73" s="1">
        <v>1986</v>
      </c>
      <c r="T73" s="1">
        <f t="shared" si="41"/>
        <v>2.1010807374443736</v>
      </c>
      <c r="U73" s="1">
        <v>58.7</v>
      </c>
      <c r="V73" s="1">
        <f t="shared" si="42"/>
        <v>6.0344827586206895</v>
      </c>
      <c r="W73" s="1">
        <v>149</v>
      </c>
      <c r="X73" s="1">
        <f t="shared" si="43"/>
        <v>5.961538461538462</v>
      </c>
      <c r="Y73" s="1">
        <v>4.9</v>
      </c>
      <c r="Z73" s="1">
        <v>242</v>
      </c>
      <c r="AA73" s="1">
        <f t="shared" si="44"/>
        <v>1.1278195488721805</v>
      </c>
      <c r="AB73" s="1">
        <v>132</v>
      </c>
      <c r="AC73" s="1">
        <f t="shared" si="49"/>
        <v>2.929292929292929</v>
      </c>
      <c r="AD73" s="1">
        <v>12</v>
      </c>
      <c r="AE73" s="1">
        <f t="shared" si="45"/>
        <v>1.6216216216216215</v>
      </c>
      <c r="AF73" s="1">
        <v>-10.7</v>
      </c>
      <c r="AG73" s="1">
        <f t="shared" si="46"/>
        <v>2.486111111111111</v>
      </c>
      <c r="AH73" s="1">
        <v>22</v>
      </c>
      <c r="AI73" s="1">
        <f t="shared" si="47"/>
        <v>0.12838801711840228</v>
      </c>
      <c r="AJ73" s="1">
        <v>0.9</v>
      </c>
      <c r="AK73" s="1" t="s">
        <v>57</v>
      </c>
    </row>
    <row r="74" spans="1:37" ht="12.75">
      <c r="A74" s="1" t="s">
        <v>63</v>
      </c>
      <c r="B74" s="1">
        <f t="shared" si="48"/>
        <v>68.71631317151926</v>
      </c>
      <c r="C74" s="1">
        <v>15.5</v>
      </c>
      <c r="D74" s="1">
        <f t="shared" si="34"/>
        <v>1.170731707317073</v>
      </c>
      <c r="E74" s="1">
        <v>53.2</v>
      </c>
      <c r="F74" s="1">
        <f t="shared" si="35"/>
        <v>1.707509881422925</v>
      </c>
      <c r="G74" s="1">
        <v>30.4</v>
      </c>
      <c r="H74" s="1">
        <f t="shared" si="36"/>
        <v>1.8075801749271134</v>
      </c>
      <c r="I74" s="1">
        <v>8</v>
      </c>
      <c r="J74" s="1">
        <f t="shared" si="37"/>
        <v>1.1764705882352942</v>
      </c>
      <c r="K74" s="1">
        <v>24</v>
      </c>
      <c r="L74" s="1">
        <f t="shared" si="38"/>
        <v>1.8897637795275593</v>
      </c>
      <c r="M74" s="1">
        <v>2</v>
      </c>
      <c r="N74" s="1">
        <f t="shared" si="39"/>
        <v>1.6666666666666667</v>
      </c>
      <c r="O74" s="1">
        <v>6</v>
      </c>
      <c r="P74" s="1">
        <f t="shared" si="40"/>
        <v>2.1052631578947367</v>
      </c>
      <c r="Q74" s="1">
        <v>1</v>
      </c>
      <c r="R74" s="1">
        <f>8*(Q74-1)/15+2</f>
        <v>2</v>
      </c>
      <c r="S74" s="1">
        <v>2390</v>
      </c>
      <c r="T74" s="1">
        <f t="shared" si="41"/>
        <v>3.3852511125238394</v>
      </c>
      <c r="U74" s="1">
        <v>50.7</v>
      </c>
      <c r="V74" s="1">
        <f t="shared" si="42"/>
        <v>3.735632183908046</v>
      </c>
      <c r="W74" s="1">
        <v>137</v>
      </c>
      <c r="X74" s="1">
        <f t="shared" si="43"/>
        <v>4.8076923076923075</v>
      </c>
      <c r="Y74" s="1">
        <v>0.2</v>
      </c>
      <c r="Z74" s="1">
        <v>331</v>
      </c>
      <c r="AA74" s="1">
        <f t="shared" si="44"/>
        <v>2.800751879699248</v>
      </c>
      <c r="AB74" s="1">
        <v>143</v>
      </c>
      <c r="AC74" s="1">
        <f t="shared" si="49"/>
        <v>4.040404040404041</v>
      </c>
      <c r="AD74" s="1">
        <v>14</v>
      </c>
      <c r="AE74" s="1">
        <f t="shared" si="45"/>
        <v>1.8918918918918919</v>
      </c>
      <c r="AF74" s="1">
        <v>-10.8</v>
      </c>
      <c r="AG74" s="1">
        <f t="shared" si="46"/>
        <v>2.4722222222222223</v>
      </c>
      <c r="AH74" s="1">
        <v>67</v>
      </c>
      <c r="AI74" s="1">
        <f t="shared" si="47"/>
        <v>0.449358059914408</v>
      </c>
      <c r="AJ74" s="1">
        <v>7.1</v>
      </c>
      <c r="AK74" s="1" t="s">
        <v>63</v>
      </c>
    </row>
    <row r="75" spans="1:37" ht="12.75">
      <c r="A75" s="1" t="s">
        <v>55</v>
      </c>
      <c r="B75" s="1">
        <f t="shared" si="48"/>
        <v>68.27284132320239</v>
      </c>
      <c r="C75" s="1">
        <v>24.5</v>
      </c>
      <c r="D75" s="1">
        <f t="shared" si="34"/>
        <v>2.048780487804878</v>
      </c>
      <c r="E75" s="1">
        <v>50.8</v>
      </c>
      <c r="F75" s="1">
        <f t="shared" si="35"/>
        <v>1.5177865612648218</v>
      </c>
      <c r="G75" s="1">
        <v>36.9</v>
      </c>
      <c r="H75" s="1">
        <f t="shared" si="36"/>
        <v>3.702623906705539</v>
      </c>
      <c r="I75" s="1">
        <v>12</v>
      </c>
      <c r="J75" s="1">
        <f t="shared" si="37"/>
        <v>1.7647058823529411</v>
      </c>
      <c r="K75" s="1">
        <v>35</v>
      </c>
      <c r="L75" s="1">
        <f t="shared" si="38"/>
        <v>2.7559055118110236</v>
      </c>
      <c r="M75" s="1">
        <v>2</v>
      </c>
      <c r="N75" s="1">
        <f t="shared" si="39"/>
        <v>1.6666666666666667</v>
      </c>
      <c r="O75" s="1">
        <v>4</v>
      </c>
      <c r="P75" s="1">
        <f t="shared" si="40"/>
        <v>1.0526315789473684</v>
      </c>
      <c r="Q75" s="1">
        <v>0</v>
      </c>
      <c r="R75" s="1">
        <v>0</v>
      </c>
      <c r="S75" s="1">
        <v>2668</v>
      </c>
      <c r="T75" s="1">
        <f t="shared" si="41"/>
        <v>4.268912905276541</v>
      </c>
      <c r="U75" s="1">
        <v>48.6</v>
      </c>
      <c r="V75" s="1">
        <f t="shared" si="42"/>
        <v>3.1321839080459766</v>
      </c>
      <c r="W75" s="1">
        <v>139</v>
      </c>
      <c r="X75" s="1">
        <f t="shared" si="43"/>
        <v>5</v>
      </c>
      <c r="Y75" s="1">
        <v>0</v>
      </c>
      <c r="Z75" s="1">
        <v>322</v>
      </c>
      <c r="AA75" s="1">
        <f t="shared" si="44"/>
        <v>2.631578947368421</v>
      </c>
      <c r="AB75" s="1">
        <v>140</v>
      </c>
      <c r="AC75" s="1">
        <f t="shared" si="49"/>
        <v>3.7373737373737375</v>
      </c>
      <c r="AD75" s="1">
        <v>10</v>
      </c>
      <c r="AE75" s="1">
        <f t="shared" si="45"/>
        <v>1.3513513513513513</v>
      </c>
      <c r="AF75" s="1">
        <v>-20.5</v>
      </c>
      <c r="AG75" s="1">
        <f t="shared" si="46"/>
        <v>1.1250000000000002</v>
      </c>
      <c r="AH75" s="1">
        <v>20</v>
      </c>
      <c r="AI75" s="1">
        <f t="shared" si="47"/>
        <v>0.11412268188302425</v>
      </c>
      <c r="AJ75" s="1">
        <v>5.3</v>
      </c>
      <c r="AK75" s="1" t="s">
        <v>55</v>
      </c>
    </row>
    <row r="76" spans="1:37" ht="12.75">
      <c r="A76" s="1" t="s">
        <v>66</v>
      </c>
      <c r="B76" s="1">
        <f t="shared" si="48"/>
        <v>67.20894088596965</v>
      </c>
      <c r="C76" s="1">
        <v>27.5</v>
      </c>
      <c r="D76" s="1">
        <f t="shared" si="34"/>
        <v>2.341463414634146</v>
      </c>
      <c r="E76" s="1">
        <v>42.6</v>
      </c>
      <c r="F76" s="1">
        <f t="shared" si="35"/>
        <v>0.8695652173913043</v>
      </c>
      <c r="G76" s="1">
        <v>32.4</v>
      </c>
      <c r="H76" s="1">
        <f t="shared" si="36"/>
        <v>2.39067055393586</v>
      </c>
      <c r="I76" s="1">
        <v>12</v>
      </c>
      <c r="J76" s="1">
        <f t="shared" si="37"/>
        <v>1.7647058823529411</v>
      </c>
      <c r="K76" s="1">
        <v>38</v>
      </c>
      <c r="L76" s="1">
        <f t="shared" si="38"/>
        <v>2.9921259842519685</v>
      </c>
      <c r="M76" s="1">
        <v>3</v>
      </c>
      <c r="N76" s="1">
        <f t="shared" si="39"/>
        <v>2.5</v>
      </c>
      <c r="O76" s="1">
        <v>7</v>
      </c>
      <c r="P76" s="1">
        <f t="shared" si="40"/>
        <v>2.6315789473684212</v>
      </c>
      <c r="Q76" s="1">
        <v>5</v>
      </c>
      <c r="R76" s="1">
        <f>8*(Q76-1)/15+2</f>
        <v>4.133333333333333</v>
      </c>
      <c r="S76" s="1">
        <v>2463</v>
      </c>
      <c r="T76" s="1">
        <f t="shared" si="41"/>
        <v>3.6172917991099807</v>
      </c>
      <c r="U76" s="1">
        <v>61.5</v>
      </c>
      <c r="V76" s="1">
        <f t="shared" si="42"/>
        <v>6.8390804597701145</v>
      </c>
      <c r="W76" s="1">
        <v>121</v>
      </c>
      <c r="X76" s="1">
        <f t="shared" si="43"/>
        <v>3.269230769230769</v>
      </c>
      <c r="Y76" s="1">
        <v>1</v>
      </c>
      <c r="Z76" s="1">
        <v>294</v>
      </c>
      <c r="AA76" s="1">
        <f t="shared" si="44"/>
        <v>2.1052631578947367</v>
      </c>
      <c r="AB76" s="1">
        <v>128</v>
      </c>
      <c r="AC76" s="1">
        <f t="shared" si="49"/>
        <v>2.525252525252525</v>
      </c>
      <c r="AD76" s="1">
        <v>6</v>
      </c>
      <c r="AE76" s="1">
        <f t="shared" si="45"/>
        <v>0.8108108108108107</v>
      </c>
      <c r="AF76" s="1">
        <v>-7.6</v>
      </c>
      <c r="AG76" s="1">
        <f t="shared" si="46"/>
        <v>2.9166666666666665</v>
      </c>
      <c r="AH76" s="1">
        <v>161</v>
      </c>
      <c r="AI76" s="1">
        <f t="shared" si="47"/>
        <v>1.1198288159771757</v>
      </c>
      <c r="AJ76" s="1">
        <v>0.1</v>
      </c>
      <c r="AK76" s="1" t="s">
        <v>66</v>
      </c>
    </row>
    <row r="77" spans="1:37" ht="12.75">
      <c r="A77" s="1" t="s">
        <v>56</v>
      </c>
      <c r="B77" s="1">
        <f t="shared" si="48"/>
        <v>66.54092576735603</v>
      </c>
      <c r="C77" s="1">
        <v>29</v>
      </c>
      <c r="D77" s="1">
        <f t="shared" si="34"/>
        <v>2.4878048780487805</v>
      </c>
      <c r="E77" s="1">
        <v>54.8</v>
      </c>
      <c r="F77" s="1">
        <f t="shared" si="35"/>
        <v>1.8339920948616597</v>
      </c>
      <c r="G77" s="1">
        <v>34.9</v>
      </c>
      <c r="H77" s="1">
        <f t="shared" si="36"/>
        <v>3.1195335276967926</v>
      </c>
      <c r="I77" s="1">
        <v>4</v>
      </c>
      <c r="J77" s="1">
        <f t="shared" si="37"/>
        <v>0.5882352941176471</v>
      </c>
      <c r="K77" s="1">
        <v>20</v>
      </c>
      <c r="L77" s="1">
        <f t="shared" si="38"/>
        <v>1.5748031496062993</v>
      </c>
      <c r="M77" s="1">
        <v>2</v>
      </c>
      <c r="N77" s="1">
        <f t="shared" si="39"/>
        <v>1.6666666666666667</v>
      </c>
      <c r="O77" s="1">
        <v>7</v>
      </c>
      <c r="P77" s="1">
        <f t="shared" si="40"/>
        <v>2.6315789473684212</v>
      </c>
      <c r="Q77" s="1">
        <v>0</v>
      </c>
      <c r="R77" s="1">
        <v>0</v>
      </c>
      <c r="S77" s="1">
        <v>3142</v>
      </c>
      <c r="T77" s="1">
        <f t="shared" si="41"/>
        <v>5.775588048315321</v>
      </c>
      <c r="U77" s="1">
        <v>60.7</v>
      </c>
      <c r="V77" s="1">
        <f t="shared" si="42"/>
        <v>6.609195402298851</v>
      </c>
      <c r="W77" s="1">
        <v>128</v>
      </c>
      <c r="X77" s="1">
        <f t="shared" si="43"/>
        <v>3.942307692307692</v>
      </c>
      <c r="Y77" s="1">
        <v>0.7</v>
      </c>
      <c r="Z77" s="1">
        <v>324</v>
      </c>
      <c r="AA77" s="1">
        <f t="shared" si="44"/>
        <v>2.669172932330827</v>
      </c>
      <c r="AB77" s="1">
        <v>134</v>
      </c>
      <c r="AC77" s="1">
        <f t="shared" si="49"/>
        <v>3.131313131313131</v>
      </c>
      <c r="AD77" s="1">
        <v>9</v>
      </c>
      <c r="AE77" s="1">
        <f t="shared" si="45"/>
        <v>1.2162162162162162</v>
      </c>
      <c r="AF77" s="1">
        <v>-1</v>
      </c>
      <c r="AG77" s="1">
        <f t="shared" si="46"/>
        <v>3.8333333333333335</v>
      </c>
      <c r="AH77" s="1">
        <v>234</v>
      </c>
      <c r="AI77" s="1">
        <f t="shared" si="47"/>
        <v>1.6405135520684737</v>
      </c>
      <c r="AJ77" s="1">
        <v>2.9</v>
      </c>
      <c r="AK77" s="1" t="s">
        <v>56</v>
      </c>
    </row>
    <row r="78" spans="1:37" ht="12.75">
      <c r="A78" s="1" t="s">
        <v>68</v>
      </c>
      <c r="B78" s="1">
        <f t="shared" si="48"/>
        <v>66.53254785367426</v>
      </c>
      <c r="C78" s="1">
        <v>7.5</v>
      </c>
      <c r="D78" s="1">
        <f t="shared" si="34"/>
        <v>0.3902439024390244</v>
      </c>
      <c r="E78" s="1">
        <v>57.3</v>
      </c>
      <c r="F78" s="1">
        <f t="shared" si="35"/>
        <v>2.0316205533596836</v>
      </c>
      <c r="G78" s="1">
        <v>36.5</v>
      </c>
      <c r="H78" s="1">
        <f t="shared" si="36"/>
        <v>3.5860058309037903</v>
      </c>
      <c r="I78" s="1">
        <v>9</v>
      </c>
      <c r="J78" s="1">
        <f t="shared" si="37"/>
        <v>1.3235294117647058</v>
      </c>
      <c r="K78" s="1">
        <v>1</v>
      </c>
      <c r="L78" s="1">
        <f t="shared" si="38"/>
        <v>0.07874015748031496</v>
      </c>
      <c r="M78" s="1">
        <v>2</v>
      </c>
      <c r="N78" s="1">
        <f t="shared" si="39"/>
        <v>1.6666666666666667</v>
      </c>
      <c r="O78" s="1">
        <v>5</v>
      </c>
      <c r="P78" s="1">
        <f t="shared" si="40"/>
        <v>1.5789473684210527</v>
      </c>
      <c r="Q78" s="1">
        <v>8</v>
      </c>
      <c r="R78" s="1">
        <f>8*(Q78-1)/15+2</f>
        <v>5.733333333333333</v>
      </c>
      <c r="S78" s="1">
        <v>2450</v>
      </c>
      <c r="T78" s="1">
        <f t="shared" si="41"/>
        <v>3.575969485060394</v>
      </c>
      <c r="U78" s="1">
        <v>50.7</v>
      </c>
      <c r="V78" s="1">
        <f t="shared" si="42"/>
        <v>3.735632183908046</v>
      </c>
      <c r="W78" s="1">
        <v>132</v>
      </c>
      <c r="X78" s="1">
        <f t="shared" si="43"/>
        <v>4.326923076923077</v>
      </c>
      <c r="Y78" s="1">
        <v>0.1</v>
      </c>
      <c r="Z78" s="1">
        <v>301</v>
      </c>
      <c r="AA78" s="1">
        <f t="shared" si="44"/>
        <v>2.236842105263158</v>
      </c>
      <c r="AB78" s="1">
        <v>122</v>
      </c>
      <c r="AC78" s="1">
        <f t="shared" si="49"/>
        <v>1.9191919191919191</v>
      </c>
      <c r="AD78" s="1">
        <v>0</v>
      </c>
      <c r="AE78" s="1">
        <f t="shared" si="45"/>
        <v>0</v>
      </c>
      <c r="AF78" s="1">
        <v>5.9</v>
      </c>
      <c r="AG78" s="1">
        <f t="shared" si="46"/>
        <v>4.791666666666667</v>
      </c>
      <c r="AH78" s="1">
        <v>67</v>
      </c>
      <c r="AI78" s="1">
        <f t="shared" si="47"/>
        <v>0.449358059914408</v>
      </c>
      <c r="AJ78" s="1">
        <v>7.3</v>
      </c>
      <c r="AK78" s="1" t="s">
        <v>68</v>
      </c>
    </row>
    <row r="79" spans="1:37" ht="12.75">
      <c r="A79" s="1" t="s">
        <v>53</v>
      </c>
      <c r="B79" s="1">
        <f t="shared" si="48"/>
        <v>65.73504892521744</v>
      </c>
      <c r="C79" s="1">
        <v>9</v>
      </c>
      <c r="D79" s="1">
        <f t="shared" si="34"/>
        <v>0.5365853658536586</v>
      </c>
      <c r="E79" s="1">
        <v>66.2</v>
      </c>
      <c r="F79" s="1">
        <f t="shared" si="35"/>
        <v>2.7351778656126484</v>
      </c>
      <c r="G79" s="1">
        <v>31.4</v>
      </c>
      <c r="H79" s="1">
        <f t="shared" si="36"/>
        <v>2.0991253644314867</v>
      </c>
      <c r="I79" s="1">
        <v>2</v>
      </c>
      <c r="J79" s="1">
        <f t="shared" si="37"/>
        <v>0.29411764705882354</v>
      </c>
      <c r="K79" s="1">
        <v>28</v>
      </c>
      <c r="L79" s="1">
        <f t="shared" si="38"/>
        <v>2.204724409448819</v>
      </c>
      <c r="M79" s="1">
        <v>0</v>
      </c>
      <c r="N79" s="1">
        <f t="shared" si="39"/>
        <v>0</v>
      </c>
      <c r="O79" s="1">
        <v>7</v>
      </c>
      <c r="P79" s="1">
        <f t="shared" si="40"/>
        <v>2.6315789473684212</v>
      </c>
      <c r="Q79" s="1">
        <v>0</v>
      </c>
      <c r="R79" s="1">
        <v>0</v>
      </c>
      <c r="S79" s="1">
        <v>2528</v>
      </c>
      <c r="T79" s="1">
        <f t="shared" si="41"/>
        <v>3.8239033693579145</v>
      </c>
      <c r="U79" s="1">
        <v>45.6</v>
      </c>
      <c r="V79" s="1">
        <f t="shared" si="42"/>
        <v>2.270114942528735</v>
      </c>
      <c r="W79" s="1">
        <v>123</v>
      </c>
      <c r="X79" s="1">
        <f t="shared" si="43"/>
        <v>3.4615384615384612</v>
      </c>
      <c r="Y79" s="1">
        <v>4.6</v>
      </c>
      <c r="Z79" s="1">
        <v>390</v>
      </c>
      <c r="AA79" s="1">
        <f t="shared" si="44"/>
        <v>3.9097744360902253</v>
      </c>
      <c r="AB79" s="1">
        <v>134</v>
      </c>
      <c r="AC79" s="1">
        <f t="shared" si="49"/>
        <v>3.131313131313131</v>
      </c>
      <c r="AD79" s="1">
        <v>13</v>
      </c>
      <c r="AE79" s="1">
        <f t="shared" si="45"/>
        <v>1.7567567567567566</v>
      </c>
      <c r="AF79" s="1">
        <v>-9.5</v>
      </c>
      <c r="AG79" s="1">
        <f t="shared" si="46"/>
        <v>2.652777777777778</v>
      </c>
      <c r="AH79" s="1">
        <v>808</v>
      </c>
      <c r="AI79" s="1">
        <f t="shared" si="47"/>
        <v>5.734664764621969</v>
      </c>
      <c r="AJ79" s="1">
        <v>2</v>
      </c>
      <c r="AK79" s="1" t="s">
        <v>53</v>
      </c>
    </row>
    <row r="80" spans="1:37" ht="12.75">
      <c r="A80" s="1" t="s">
        <v>61</v>
      </c>
      <c r="B80" s="1">
        <f t="shared" si="48"/>
        <v>65.71597728634492</v>
      </c>
      <c r="C80" s="1">
        <v>8.5</v>
      </c>
      <c r="D80" s="1">
        <f t="shared" si="34"/>
        <v>0.4878048780487805</v>
      </c>
      <c r="E80" s="1">
        <v>64.4</v>
      </c>
      <c r="F80" s="1">
        <f t="shared" si="35"/>
        <v>2.5928853754940713</v>
      </c>
      <c r="G80" s="1">
        <v>32.2</v>
      </c>
      <c r="H80" s="1">
        <f t="shared" si="36"/>
        <v>2.3323615160349864</v>
      </c>
      <c r="I80" s="1">
        <v>5</v>
      </c>
      <c r="J80" s="1">
        <f t="shared" si="37"/>
        <v>0.7352941176470589</v>
      </c>
      <c r="K80" s="1">
        <v>33</v>
      </c>
      <c r="L80" s="1">
        <f t="shared" si="38"/>
        <v>2.598425196850394</v>
      </c>
      <c r="M80" s="1">
        <v>2.8</v>
      </c>
      <c r="N80" s="1">
        <f t="shared" si="39"/>
        <v>2.3333333333333335</v>
      </c>
      <c r="O80" s="1">
        <v>7</v>
      </c>
      <c r="P80" s="1">
        <f t="shared" si="40"/>
        <v>2.6315789473684212</v>
      </c>
      <c r="Q80" s="1">
        <v>0</v>
      </c>
      <c r="R80" s="1">
        <v>0</v>
      </c>
      <c r="S80" s="1">
        <v>2480</v>
      </c>
      <c r="T80" s="1">
        <f t="shared" si="41"/>
        <v>3.6713286713286712</v>
      </c>
      <c r="U80" s="1">
        <v>50.7</v>
      </c>
      <c r="V80" s="1">
        <f t="shared" si="42"/>
        <v>3.735632183908046</v>
      </c>
      <c r="W80" s="1">
        <v>147</v>
      </c>
      <c r="X80" s="1">
        <f t="shared" si="43"/>
        <v>5.769230769230769</v>
      </c>
      <c r="Y80" s="1">
        <v>4.2</v>
      </c>
      <c r="Z80" s="1">
        <v>305</v>
      </c>
      <c r="AA80" s="1">
        <f t="shared" si="44"/>
        <v>2.3120300751879697</v>
      </c>
      <c r="AB80" s="1">
        <v>112</v>
      </c>
      <c r="AC80" s="1">
        <f t="shared" si="49"/>
        <v>0.9090909090909091</v>
      </c>
      <c r="AD80" s="1">
        <v>5</v>
      </c>
      <c r="AE80" s="1">
        <f t="shared" si="45"/>
        <v>0.6756756756756757</v>
      </c>
      <c r="AF80" s="1">
        <v>-9.8</v>
      </c>
      <c r="AG80" s="1">
        <f t="shared" si="46"/>
        <v>2.611111111111111</v>
      </c>
      <c r="AH80" s="1">
        <v>48</v>
      </c>
      <c r="AI80" s="1">
        <f t="shared" si="47"/>
        <v>0.3138373751783167</v>
      </c>
      <c r="AJ80" s="1">
        <v>5.4</v>
      </c>
      <c r="AK80" s="1" t="s">
        <v>61</v>
      </c>
    </row>
    <row r="81" spans="1:37" ht="12.75">
      <c r="A81" s="1" t="s">
        <v>92</v>
      </c>
      <c r="B81" s="1">
        <f t="shared" si="48"/>
        <v>63.57520531975082</v>
      </c>
      <c r="C81" s="1">
        <v>17.5</v>
      </c>
      <c r="D81" s="1">
        <f t="shared" si="34"/>
        <v>1.3658536585365855</v>
      </c>
      <c r="E81" s="1">
        <v>55.1</v>
      </c>
      <c r="F81" s="1">
        <f t="shared" si="35"/>
        <v>1.8577075098814229</v>
      </c>
      <c r="G81" s="1">
        <v>33.8</v>
      </c>
      <c r="H81" s="1">
        <f t="shared" si="36"/>
        <v>2.798833819241982</v>
      </c>
      <c r="I81" s="1">
        <v>13</v>
      </c>
      <c r="J81" s="1">
        <f t="shared" si="37"/>
        <v>1.911764705882353</v>
      </c>
      <c r="K81" s="1">
        <v>10</v>
      </c>
      <c r="L81" s="1">
        <f t="shared" si="38"/>
        <v>0.7874015748031497</v>
      </c>
      <c r="M81" s="1">
        <v>4</v>
      </c>
      <c r="N81" s="1">
        <f t="shared" si="39"/>
        <v>3.3333333333333335</v>
      </c>
      <c r="O81" s="1">
        <v>6</v>
      </c>
      <c r="P81" s="1">
        <f t="shared" si="40"/>
        <v>2.1052631578947367</v>
      </c>
      <c r="Q81" s="1">
        <v>2</v>
      </c>
      <c r="R81" s="1">
        <f>8*(Q81-1)/15+2</f>
        <v>2.533333333333333</v>
      </c>
      <c r="S81" s="1">
        <v>1941</v>
      </c>
      <c r="T81" s="1">
        <f t="shared" si="41"/>
        <v>1.958041958041958</v>
      </c>
      <c r="U81" s="1">
        <v>39.6</v>
      </c>
      <c r="V81" s="1">
        <f t="shared" si="42"/>
        <v>0.5459770114942525</v>
      </c>
      <c r="W81" s="1">
        <v>124</v>
      </c>
      <c r="X81" s="1">
        <f t="shared" si="43"/>
        <v>3.5576923076923075</v>
      </c>
      <c r="Y81" s="1">
        <v>3.5</v>
      </c>
      <c r="Z81" s="1">
        <v>305</v>
      </c>
      <c r="AA81" s="1">
        <f t="shared" si="44"/>
        <v>2.3120300751879697</v>
      </c>
      <c r="AB81" s="1">
        <v>119</v>
      </c>
      <c r="AC81" s="1">
        <f t="shared" si="49"/>
        <v>1.6161616161616161</v>
      </c>
      <c r="AD81" s="1">
        <v>5</v>
      </c>
      <c r="AE81" s="1">
        <f t="shared" si="45"/>
        <v>0.6756756756756757</v>
      </c>
      <c r="AF81" s="1">
        <v>2.9</v>
      </c>
      <c r="AG81" s="1">
        <f t="shared" si="46"/>
        <v>4.375</v>
      </c>
      <c r="AH81" s="1">
        <v>52</v>
      </c>
      <c r="AI81" s="1">
        <f t="shared" si="47"/>
        <v>0.3423680456490728</v>
      </c>
      <c r="AJ81" s="1">
        <v>0.7</v>
      </c>
      <c r="AK81" s="1" t="s">
        <v>92</v>
      </c>
    </row>
    <row r="82" spans="1:37" ht="12.75">
      <c r="A82" s="2" t="s">
        <v>140</v>
      </c>
      <c r="B82" s="1">
        <f>4*D82+4*F82+2*H83+3*J82+1.5*L82+1.5*N82+P82+R82*2+T82/2+V82/2+1.5*X82+2*Y82+2*AA82+2*AC82+2*AE82+0.5*AG82+AI82*0.5+AJ82*1.2</f>
        <v>62.566389686734695</v>
      </c>
      <c r="C82" s="2">
        <v>30.5</v>
      </c>
      <c r="D82" s="1">
        <f t="shared" si="34"/>
        <v>2.6341463414634148</v>
      </c>
      <c r="E82" s="2">
        <v>45.2</v>
      </c>
      <c r="F82" s="1">
        <f t="shared" si="35"/>
        <v>1.075098814229249</v>
      </c>
      <c r="G82" s="2">
        <v>39.4</v>
      </c>
      <c r="H82" s="1">
        <f t="shared" si="36"/>
        <v>4.431486880466472</v>
      </c>
      <c r="I82" s="2">
        <v>14</v>
      </c>
      <c r="J82" s="1">
        <f t="shared" si="37"/>
        <v>2.058823529411765</v>
      </c>
      <c r="K82" s="2">
        <v>15</v>
      </c>
      <c r="L82" s="1">
        <f t="shared" si="38"/>
        <v>1.1811023622047245</v>
      </c>
      <c r="M82" s="2">
        <v>3</v>
      </c>
      <c r="N82" s="1">
        <f t="shared" si="39"/>
        <v>2.5</v>
      </c>
      <c r="O82" s="2">
        <v>5</v>
      </c>
      <c r="P82" s="2">
        <f t="shared" si="40"/>
        <v>1.5789473684210527</v>
      </c>
      <c r="Q82" s="2">
        <v>5</v>
      </c>
      <c r="R82" s="2">
        <v>4.13</v>
      </c>
      <c r="S82" s="2">
        <v>1169</v>
      </c>
      <c r="T82" s="1">
        <f t="shared" si="41"/>
        <v>-0.4958677685950413</v>
      </c>
      <c r="U82" s="2">
        <v>49.5</v>
      </c>
      <c r="V82" s="1">
        <f t="shared" si="42"/>
        <v>3.3908045977011487</v>
      </c>
      <c r="W82" s="2">
        <v>135</v>
      </c>
      <c r="X82" s="1">
        <f t="shared" si="43"/>
        <v>4.615384615384615</v>
      </c>
      <c r="Y82" s="2">
        <v>1</v>
      </c>
      <c r="Z82" s="2">
        <v>160</v>
      </c>
      <c r="AA82" s="2">
        <f t="shared" si="44"/>
        <v>-0.41353383458646614</v>
      </c>
      <c r="AB82" s="2">
        <v>116</v>
      </c>
      <c r="AC82" s="2">
        <f t="shared" si="49"/>
        <v>1.3131313131313131</v>
      </c>
      <c r="AD82" s="2">
        <v>7</v>
      </c>
      <c r="AE82" s="2">
        <f t="shared" si="45"/>
        <v>0.9459459459459459</v>
      </c>
      <c r="AF82" s="2">
        <v>11.1</v>
      </c>
      <c r="AG82" s="1">
        <f t="shared" si="46"/>
        <v>5.513888888888889</v>
      </c>
      <c r="AH82" s="2">
        <v>136</v>
      </c>
      <c r="AI82" s="2">
        <v>2</v>
      </c>
      <c r="AJ82" s="2">
        <v>4.5</v>
      </c>
      <c r="AK82" s="2" t="s">
        <v>141</v>
      </c>
    </row>
    <row r="83" spans="1:37" ht="12.75">
      <c r="A83" s="1" t="s">
        <v>62</v>
      </c>
      <c r="B83" s="1">
        <f aca="true" t="shared" si="50" ref="B83:B110">4*D83+4*F83+2*H83+3*J83+1.5*L83+1.5*N83+P83+R83*2+T83/2+V83/2+1.5*X83+2*Y83+2*AA83+2*AC83+2*AE83+0.5*AG83+AI83*0.5+AJ83*1.2</f>
        <v>63.3827671794681</v>
      </c>
      <c r="C83" s="1">
        <v>17.5</v>
      </c>
      <c r="D83" s="1">
        <f t="shared" si="34"/>
        <v>1.3658536585365855</v>
      </c>
      <c r="E83" s="1">
        <v>59.9</v>
      </c>
      <c r="F83" s="1">
        <f t="shared" si="35"/>
        <v>2.237154150197628</v>
      </c>
      <c r="G83" s="1">
        <v>29.3</v>
      </c>
      <c r="H83" s="1">
        <f t="shared" si="36"/>
        <v>1.4868804664723037</v>
      </c>
      <c r="I83" s="1">
        <v>4</v>
      </c>
      <c r="J83" s="1">
        <f t="shared" si="37"/>
        <v>0.5882352941176471</v>
      </c>
      <c r="K83" s="1">
        <v>28</v>
      </c>
      <c r="L83" s="1">
        <f t="shared" si="38"/>
        <v>2.204724409448819</v>
      </c>
      <c r="M83" s="1">
        <v>2</v>
      </c>
      <c r="N83" s="1">
        <f t="shared" si="39"/>
        <v>1.6666666666666667</v>
      </c>
      <c r="O83" s="1">
        <v>6</v>
      </c>
      <c r="P83" s="1">
        <f t="shared" si="40"/>
        <v>2.1052631578947367</v>
      </c>
      <c r="Q83" s="1">
        <v>0</v>
      </c>
      <c r="R83" s="1">
        <v>0</v>
      </c>
      <c r="S83" s="1">
        <v>2885</v>
      </c>
      <c r="T83" s="1">
        <f t="shared" si="41"/>
        <v>4.958677685950413</v>
      </c>
      <c r="U83" s="1">
        <v>61.8</v>
      </c>
      <c r="V83" s="1">
        <f t="shared" si="42"/>
        <v>6.925287356321838</v>
      </c>
      <c r="W83" s="1">
        <v>131</v>
      </c>
      <c r="X83" s="1">
        <f t="shared" si="43"/>
        <v>4.230769230769231</v>
      </c>
      <c r="Y83" s="1">
        <v>5.2</v>
      </c>
      <c r="Z83" s="1">
        <v>374</v>
      </c>
      <c r="AA83" s="1">
        <f t="shared" si="44"/>
        <v>3.6090225563909772</v>
      </c>
      <c r="AB83" s="1">
        <v>123</v>
      </c>
      <c r="AC83" s="1">
        <f t="shared" si="49"/>
        <v>2.0202020202020203</v>
      </c>
      <c r="AD83" s="1">
        <v>5</v>
      </c>
      <c r="AE83" s="1">
        <f t="shared" si="45"/>
        <v>0.6756756756756757</v>
      </c>
      <c r="AF83" s="1">
        <v>-18.3</v>
      </c>
      <c r="AG83" s="1">
        <f t="shared" si="46"/>
        <v>1.4305555555555556</v>
      </c>
      <c r="AH83" s="1">
        <v>90</v>
      </c>
      <c r="AI83" s="1">
        <f aca="true" t="shared" si="51" ref="AI83:AI96">(AH83-4)/140.2</f>
        <v>0.6134094151212554</v>
      </c>
      <c r="AJ83" s="1">
        <v>0</v>
      </c>
      <c r="AK83" s="1" t="s">
        <v>62</v>
      </c>
    </row>
    <row r="84" spans="1:37" ht="12.75">
      <c r="A84" s="1" t="s">
        <v>69</v>
      </c>
      <c r="B84" s="1">
        <f t="shared" si="50"/>
        <v>63.17222156521209</v>
      </c>
      <c r="C84" s="1">
        <v>30</v>
      </c>
      <c r="D84" s="1">
        <f t="shared" si="34"/>
        <v>2.5853658536585367</v>
      </c>
      <c r="E84" s="1">
        <v>44.3</v>
      </c>
      <c r="F84" s="1">
        <f t="shared" si="35"/>
        <v>1.00395256916996</v>
      </c>
      <c r="G84" s="1">
        <v>28</v>
      </c>
      <c r="H84" s="1">
        <f t="shared" si="36"/>
        <v>1.1078717201166182</v>
      </c>
      <c r="I84" s="1">
        <v>4</v>
      </c>
      <c r="J84" s="1">
        <f t="shared" si="37"/>
        <v>0.5882352941176471</v>
      </c>
      <c r="K84" s="1">
        <v>25</v>
      </c>
      <c r="L84" s="1">
        <f t="shared" si="38"/>
        <v>1.968503937007874</v>
      </c>
      <c r="M84" s="1">
        <v>6</v>
      </c>
      <c r="N84" s="1">
        <f t="shared" si="39"/>
        <v>5</v>
      </c>
      <c r="O84" s="1">
        <v>8</v>
      </c>
      <c r="P84" s="1">
        <f t="shared" si="40"/>
        <v>3.1578947368421053</v>
      </c>
      <c r="Q84" s="1">
        <v>0</v>
      </c>
      <c r="R84" s="1">
        <v>0</v>
      </c>
      <c r="S84" s="1">
        <v>2700</v>
      </c>
      <c r="T84" s="1">
        <f t="shared" si="41"/>
        <v>4.37062937062937</v>
      </c>
      <c r="U84" s="1">
        <v>61.2</v>
      </c>
      <c r="V84" s="1">
        <f t="shared" si="42"/>
        <v>6.752873563218391</v>
      </c>
      <c r="W84" s="1">
        <v>128</v>
      </c>
      <c r="X84" s="1">
        <f t="shared" si="43"/>
        <v>3.942307692307692</v>
      </c>
      <c r="Y84" s="1">
        <v>4.3</v>
      </c>
      <c r="Z84" s="1">
        <v>282</v>
      </c>
      <c r="AA84" s="1">
        <f t="shared" si="44"/>
        <v>1.8796992481203008</v>
      </c>
      <c r="AB84" s="1">
        <v>118</v>
      </c>
      <c r="AC84" s="1">
        <f t="shared" si="49"/>
        <v>1.5151515151515151</v>
      </c>
      <c r="AD84" s="1">
        <v>5</v>
      </c>
      <c r="AE84" s="1">
        <f t="shared" si="45"/>
        <v>0.6756756756756757</v>
      </c>
      <c r="AF84" s="1">
        <v>-8.8</v>
      </c>
      <c r="AG84" s="1">
        <f t="shared" si="46"/>
        <v>2.75</v>
      </c>
      <c r="AH84" s="1">
        <v>58</v>
      </c>
      <c r="AI84" s="1">
        <f t="shared" si="51"/>
        <v>0.38516405135520687</v>
      </c>
      <c r="AJ84" s="1">
        <v>1.2</v>
      </c>
      <c r="AK84" s="1" t="s">
        <v>69</v>
      </c>
    </row>
    <row r="85" spans="1:37" ht="12.75">
      <c r="A85" s="2" t="s">
        <v>133</v>
      </c>
      <c r="B85" s="1">
        <f t="shared" si="50"/>
        <v>62.55761432148712</v>
      </c>
      <c r="C85" s="2">
        <v>22.5</v>
      </c>
      <c r="D85" s="1">
        <f t="shared" si="34"/>
        <v>1.853658536585366</v>
      </c>
      <c r="E85" s="2">
        <v>44.9</v>
      </c>
      <c r="F85" s="1">
        <f t="shared" si="35"/>
        <v>1.0513833992094859</v>
      </c>
      <c r="G85" s="2">
        <v>31.8</v>
      </c>
      <c r="H85" s="2">
        <f t="shared" si="36"/>
        <v>2.2157434402332363</v>
      </c>
      <c r="I85" s="2">
        <v>5</v>
      </c>
      <c r="J85" s="2">
        <f t="shared" si="37"/>
        <v>0.7352941176470589</v>
      </c>
      <c r="K85" s="2">
        <v>18</v>
      </c>
      <c r="L85" s="2">
        <f t="shared" si="38"/>
        <v>1.4173228346456694</v>
      </c>
      <c r="M85" s="2">
        <v>1</v>
      </c>
      <c r="N85" s="2">
        <f t="shared" si="39"/>
        <v>0.8333333333333334</v>
      </c>
      <c r="O85" s="2">
        <v>6</v>
      </c>
      <c r="P85" s="1">
        <f t="shared" si="40"/>
        <v>2.1052631578947367</v>
      </c>
      <c r="Q85" s="2">
        <v>3</v>
      </c>
      <c r="R85" s="2">
        <v>3</v>
      </c>
      <c r="S85" s="2">
        <v>1665</v>
      </c>
      <c r="T85" s="1">
        <f t="shared" si="41"/>
        <v>1.080737444373808</v>
      </c>
      <c r="U85" s="2">
        <v>53.8</v>
      </c>
      <c r="V85" s="1">
        <f t="shared" si="42"/>
        <v>4.626436781609193</v>
      </c>
      <c r="W85" s="2">
        <v>141</v>
      </c>
      <c r="X85" s="1">
        <f t="shared" si="43"/>
        <v>5.1923076923076925</v>
      </c>
      <c r="Y85" s="2">
        <v>1</v>
      </c>
      <c r="Z85" s="2">
        <v>224</v>
      </c>
      <c r="AA85" s="2">
        <f t="shared" si="44"/>
        <v>0.7894736842105263</v>
      </c>
      <c r="AB85" s="2">
        <v>126</v>
      </c>
      <c r="AC85" s="2">
        <f t="shared" si="49"/>
        <v>2.323232323232323</v>
      </c>
      <c r="AD85" s="2">
        <v>9</v>
      </c>
      <c r="AE85" s="2">
        <f t="shared" si="45"/>
        <v>1.2162162162162162</v>
      </c>
      <c r="AF85" s="2">
        <v>-2.1</v>
      </c>
      <c r="AG85" s="2">
        <f t="shared" si="46"/>
        <v>3.6805555555555554</v>
      </c>
      <c r="AH85" s="2">
        <v>127</v>
      </c>
      <c r="AI85" s="2">
        <f t="shared" si="51"/>
        <v>0.877318116975749</v>
      </c>
      <c r="AJ85" s="2">
        <v>7.7</v>
      </c>
      <c r="AK85" s="2" t="s">
        <v>133</v>
      </c>
    </row>
    <row r="86" spans="1:37" ht="12.75">
      <c r="A86" s="1" t="s">
        <v>83</v>
      </c>
      <c r="B86" s="1">
        <f t="shared" si="50"/>
        <v>62.51849211872306</v>
      </c>
      <c r="C86" s="1">
        <v>23</v>
      </c>
      <c r="D86" s="1">
        <f t="shared" si="34"/>
        <v>1.9024390243902438</v>
      </c>
      <c r="E86" s="1">
        <v>46.3</v>
      </c>
      <c r="F86" s="1">
        <f t="shared" si="35"/>
        <v>1.1620553359683792</v>
      </c>
      <c r="G86" s="1">
        <v>28.1</v>
      </c>
      <c r="H86" s="1">
        <f t="shared" si="36"/>
        <v>1.137026239067056</v>
      </c>
      <c r="I86" s="1">
        <v>6</v>
      </c>
      <c r="J86" s="1">
        <f t="shared" si="37"/>
        <v>0.8823529411764706</v>
      </c>
      <c r="K86" s="1">
        <v>2</v>
      </c>
      <c r="L86" s="1">
        <f t="shared" si="38"/>
        <v>0.15748031496062992</v>
      </c>
      <c r="M86" s="1">
        <v>4</v>
      </c>
      <c r="N86" s="1">
        <f t="shared" si="39"/>
        <v>3.3333333333333335</v>
      </c>
      <c r="O86" s="1">
        <v>12</v>
      </c>
      <c r="P86" s="1">
        <f t="shared" si="40"/>
        <v>5.2631578947368425</v>
      </c>
      <c r="Q86" s="1">
        <v>5</v>
      </c>
      <c r="R86" s="1">
        <f>8*(Q86-1)/15+2</f>
        <v>4.133333333333333</v>
      </c>
      <c r="S86" s="1">
        <v>2069</v>
      </c>
      <c r="T86" s="1">
        <f t="shared" si="41"/>
        <v>2.3649078194532738</v>
      </c>
      <c r="U86" s="1">
        <v>41.6</v>
      </c>
      <c r="V86" s="1">
        <f t="shared" si="42"/>
        <v>1.1206896551724135</v>
      </c>
      <c r="W86" s="1">
        <v>94</v>
      </c>
      <c r="X86" s="1">
        <f t="shared" si="43"/>
        <v>0.673076923076923</v>
      </c>
      <c r="Y86" s="1">
        <v>4</v>
      </c>
      <c r="Z86" s="1">
        <v>304</v>
      </c>
      <c r="AA86" s="1">
        <f t="shared" si="44"/>
        <v>2.2932330827067666</v>
      </c>
      <c r="AB86" s="1">
        <v>113</v>
      </c>
      <c r="AC86" s="1">
        <f t="shared" si="49"/>
        <v>1.0101010101010102</v>
      </c>
      <c r="AD86" s="1">
        <v>0</v>
      </c>
      <c r="AE86" s="1">
        <f t="shared" si="45"/>
        <v>0</v>
      </c>
      <c r="AF86" s="1">
        <v>20.9</v>
      </c>
      <c r="AG86" s="1">
        <f t="shared" si="46"/>
        <v>6.875</v>
      </c>
      <c r="AH86" s="1">
        <v>76</v>
      </c>
      <c r="AI86" s="1">
        <f t="shared" si="51"/>
        <v>0.5135520684736091</v>
      </c>
      <c r="AJ86" s="1">
        <v>4.6</v>
      </c>
      <c r="AK86" s="1" t="s">
        <v>83</v>
      </c>
    </row>
    <row r="87" spans="1:37" ht="12.75">
      <c r="A87" s="1" t="s">
        <v>65</v>
      </c>
      <c r="B87" s="1">
        <f t="shared" si="50"/>
        <v>62.002120807330144</v>
      </c>
      <c r="C87" s="1">
        <v>22.5</v>
      </c>
      <c r="D87" s="1">
        <f t="shared" si="34"/>
        <v>1.853658536585366</v>
      </c>
      <c r="E87" s="1">
        <v>36.3</v>
      </c>
      <c r="F87" s="1">
        <f t="shared" si="35"/>
        <v>0.3715415019762842</v>
      </c>
      <c r="G87" s="1">
        <v>31.1</v>
      </c>
      <c r="H87" s="1">
        <f t="shared" si="36"/>
        <v>2.0116618075801753</v>
      </c>
      <c r="I87" s="1">
        <v>9</v>
      </c>
      <c r="J87" s="1">
        <f t="shared" si="37"/>
        <v>1.3235294117647058</v>
      </c>
      <c r="K87" s="1">
        <v>21</v>
      </c>
      <c r="L87" s="1">
        <f t="shared" si="38"/>
        <v>1.6535433070866143</v>
      </c>
      <c r="M87" s="1">
        <v>2</v>
      </c>
      <c r="N87" s="1">
        <f t="shared" si="39"/>
        <v>1.6666666666666667</v>
      </c>
      <c r="O87" s="1">
        <v>7</v>
      </c>
      <c r="P87" s="1">
        <f t="shared" si="40"/>
        <v>2.6315789473684212</v>
      </c>
      <c r="Q87" s="1">
        <v>3</v>
      </c>
      <c r="R87" s="1">
        <f>8*(Q87-1)/15+2</f>
        <v>3.0666666666666664</v>
      </c>
      <c r="S87" s="1">
        <v>2765</v>
      </c>
      <c r="T87" s="1">
        <f t="shared" si="41"/>
        <v>4.577240940877304</v>
      </c>
      <c r="U87" s="1">
        <v>58</v>
      </c>
      <c r="V87" s="1">
        <f t="shared" si="42"/>
        <v>5.833333333333332</v>
      </c>
      <c r="W87" s="1">
        <v>121</v>
      </c>
      <c r="X87" s="1">
        <f t="shared" si="43"/>
        <v>3.269230769230769</v>
      </c>
      <c r="Y87" s="1">
        <v>1</v>
      </c>
      <c r="Z87" s="1">
        <v>327</v>
      </c>
      <c r="AA87" s="1">
        <f t="shared" si="44"/>
        <v>2.725563909774436</v>
      </c>
      <c r="AB87" s="1">
        <v>130</v>
      </c>
      <c r="AC87" s="1">
        <f t="shared" si="49"/>
        <v>2.727272727272727</v>
      </c>
      <c r="AD87" s="1">
        <v>10</v>
      </c>
      <c r="AE87" s="1">
        <f t="shared" si="45"/>
        <v>1.3513513513513513</v>
      </c>
      <c r="AF87" s="1">
        <v>-15.5</v>
      </c>
      <c r="AG87" s="1">
        <f t="shared" si="46"/>
        <v>1.8194444444444446</v>
      </c>
      <c r="AH87" s="1">
        <v>154</v>
      </c>
      <c r="AI87" s="1">
        <f t="shared" si="51"/>
        <v>1.0699001426533525</v>
      </c>
      <c r="AJ87" s="1">
        <v>3.5</v>
      </c>
      <c r="AK87" s="1" t="s">
        <v>65</v>
      </c>
    </row>
    <row r="88" spans="1:37" ht="12.75">
      <c r="A88" s="1" t="s">
        <v>89</v>
      </c>
      <c r="B88" s="1">
        <f t="shared" si="50"/>
        <v>61.82886055480606</v>
      </c>
      <c r="C88" s="1">
        <v>11.5</v>
      </c>
      <c r="D88" s="1">
        <f t="shared" si="34"/>
        <v>0.7804878048780488</v>
      </c>
      <c r="E88" s="1">
        <v>59.5</v>
      </c>
      <c r="F88" s="1">
        <f t="shared" si="35"/>
        <v>2.2055335968379444</v>
      </c>
      <c r="G88" s="1">
        <v>35.7</v>
      </c>
      <c r="H88" s="1">
        <f t="shared" si="36"/>
        <v>3.3527696793002923</v>
      </c>
      <c r="I88" s="1">
        <v>15</v>
      </c>
      <c r="J88" s="1">
        <f t="shared" si="37"/>
        <v>2.2058823529411766</v>
      </c>
      <c r="K88" s="1">
        <v>0</v>
      </c>
      <c r="L88" s="1">
        <f t="shared" si="38"/>
        <v>0</v>
      </c>
      <c r="M88" s="1">
        <v>0</v>
      </c>
      <c r="N88" s="1">
        <f t="shared" si="39"/>
        <v>0</v>
      </c>
      <c r="O88" s="1">
        <v>5</v>
      </c>
      <c r="P88" s="1">
        <f t="shared" si="40"/>
        <v>1.5789473684210527</v>
      </c>
      <c r="Q88" s="1">
        <v>10</v>
      </c>
      <c r="R88" s="1">
        <f>8*(Q88-1)/15+2</f>
        <v>6.8</v>
      </c>
      <c r="S88" s="1">
        <v>2493</v>
      </c>
      <c r="T88" s="1">
        <f t="shared" si="41"/>
        <v>3.7126509853782577</v>
      </c>
      <c r="U88" s="1">
        <v>50</v>
      </c>
      <c r="V88" s="1">
        <f t="shared" si="42"/>
        <v>3.534482758620689</v>
      </c>
      <c r="W88" s="1">
        <v>111</v>
      </c>
      <c r="X88" s="1">
        <f t="shared" si="43"/>
        <v>2.3076923076923075</v>
      </c>
      <c r="Y88" s="1">
        <v>0.8</v>
      </c>
      <c r="Z88" s="1">
        <v>276</v>
      </c>
      <c r="AA88" s="1">
        <f t="shared" si="44"/>
        <v>1.7669172932330826</v>
      </c>
      <c r="AB88" s="1">
        <v>111</v>
      </c>
      <c r="AC88" s="1">
        <f t="shared" si="49"/>
        <v>0.8080808080808081</v>
      </c>
      <c r="AD88" s="1">
        <v>0</v>
      </c>
      <c r="AE88" s="1">
        <f t="shared" si="45"/>
        <v>0</v>
      </c>
      <c r="AF88" s="1">
        <v>24.1</v>
      </c>
      <c r="AG88" s="1">
        <f t="shared" si="46"/>
        <v>7.319444444444445</v>
      </c>
      <c r="AH88" s="1">
        <v>152</v>
      </c>
      <c r="AI88" s="1">
        <f t="shared" si="51"/>
        <v>1.0556348074179744</v>
      </c>
      <c r="AJ88" s="1">
        <v>2.8</v>
      </c>
      <c r="AK88" s="1" t="s">
        <v>89</v>
      </c>
    </row>
    <row r="89" spans="1:37" ht="12.75">
      <c r="A89" s="1" t="s">
        <v>82</v>
      </c>
      <c r="B89" s="1">
        <f t="shared" si="50"/>
        <v>61.30408344895903</v>
      </c>
      <c r="C89" s="1">
        <v>15</v>
      </c>
      <c r="D89" s="1">
        <f t="shared" si="34"/>
        <v>1.1219512195121952</v>
      </c>
      <c r="E89" s="1">
        <v>47.5</v>
      </c>
      <c r="F89" s="1">
        <f t="shared" si="35"/>
        <v>1.2569169960474307</v>
      </c>
      <c r="G89" s="1">
        <v>31.7</v>
      </c>
      <c r="H89" s="1">
        <f t="shared" si="36"/>
        <v>2.186588921282799</v>
      </c>
      <c r="I89" s="1">
        <v>19</v>
      </c>
      <c r="J89" s="1">
        <f t="shared" si="37"/>
        <v>2.794117647058824</v>
      </c>
      <c r="K89" s="1">
        <v>28</v>
      </c>
      <c r="L89" s="1">
        <f t="shared" si="38"/>
        <v>2.204724409448819</v>
      </c>
      <c r="M89" s="1">
        <v>2</v>
      </c>
      <c r="N89" s="1">
        <f t="shared" si="39"/>
        <v>1.6666666666666667</v>
      </c>
      <c r="O89" s="1">
        <v>7</v>
      </c>
      <c r="P89" s="1">
        <f t="shared" si="40"/>
        <v>2.6315789473684212</v>
      </c>
      <c r="Q89" s="1">
        <v>6</v>
      </c>
      <c r="R89" s="1">
        <f>8*(Q89-1)/15+2</f>
        <v>4.666666666666666</v>
      </c>
      <c r="S89" s="1">
        <v>2159</v>
      </c>
      <c r="T89" s="1">
        <f t="shared" si="41"/>
        <v>2.650985378258105</v>
      </c>
      <c r="U89" s="1">
        <v>51.5</v>
      </c>
      <c r="V89" s="1">
        <f t="shared" si="42"/>
        <v>3.9655172413793096</v>
      </c>
      <c r="W89" s="1">
        <v>130</v>
      </c>
      <c r="X89" s="1">
        <f t="shared" si="43"/>
        <v>4.134615384615384</v>
      </c>
      <c r="Y89" s="1">
        <v>0.7</v>
      </c>
      <c r="Z89" s="1">
        <v>283</v>
      </c>
      <c r="AA89" s="1">
        <f t="shared" si="44"/>
        <v>1.8984962406015036</v>
      </c>
      <c r="AB89" s="1">
        <v>116</v>
      </c>
      <c r="AC89" s="1">
        <f t="shared" si="49"/>
        <v>1.3131313131313131</v>
      </c>
      <c r="AD89" s="1">
        <v>2</v>
      </c>
      <c r="AE89" s="1">
        <f t="shared" si="45"/>
        <v>0.27027027027027023</v>
      </c>
      <c r="AF89" s="1">
        <v>-5.7</v>
      </c>
      <c r="AG89" s="1">
        <f t="shared" si="46"/>
        <v>3.180555555555556</v>
      </c>
      <c r="AH89" s="1">
        <v>205</v>
      </c>
      <c r="AI89" s="1">
        <f t="shared" si="51"/>
        <v>1.4336661911554922</v>
      </c>
      <c r="AJ89" s="1">
        <v>0.9</v>
      </c>
      <c r="AK89" s="1" t="s">
        <v>82</v>
      </c>
    </row>
    <row r="90" spans="1:37" ht="12.75">
      <c r="A90" s="1" t="s">
        <v>87</v>
      </c>
      <c r="B90" s="1">
        <f t="shared" si="50"/>
        <v>60.27504837076128</v>
      </c>
      <c r="C90" s="1">
        <v>18.5</v>
      </c>
      <c r="D90" s="1">
        <f t="shared" si="34"/>
        <v>1.4634146341463414</v>
      </c>
      <c r="E90" s="1">
        <v>58.7</v>
      </c>
      <c r="F90" s="1">
        <f t="shared" si="35"/>
        <v>2.142292490118577</v>
      </c>
      <c r="G90" s="1">
        <v>31.6</v>
      </c>
      <c r="H90" s="1">
        <f t="shared" si="36"/>
        <v>2.157434402332362</v>
      </c>
      <c r="I90" s="1">
        <v>5</v>
      </c>
      <c r="J90" s="1">
        <f t="shared" si="37"/>
        <v>0.7352941176470589</v>
      </c>
      <c r="K90" s="1">
        <v>1</v>
      </c>
      <c r="L90" s="1">
        <f t="shared" si="38"/>
        <v>0.07874015748031496</v>
      </c>
      <c r="M90" s="1">
        <v>4</v>
      </c>
      <c r="N90" s="1">
        <f t="shared" si="39"/>
        <v>3.3333333333333335</v>
      </c>
      <c r="O90" s="1">
        <v>7</v>
      </c>
      <c r="P90" s="1">
        <f t="shared" si="40"/>
        <v>2.6315789473684212</v>
      </c>
      <c r="Q90" s="1">
        <v>5</v>
      </c>
      <c r="R90" s="1">
        <f>8*(Q90-1)/15+2</f>
        <v>4.133333333333333</v>
      </c>
      <c r="S90" s="1">
        <v>2245</v>
      </c>
      <c r="T90" s="1">
        <f t="shared" si="41"/>
        <v>2.9243483788938334</v>
      </c>
      <c r="U90" s="1">
        <v>52.3</v>
      </c>
      <c r="V90" s="1">
        <f t="shared" si="42"/>
        <v>4.195402298850573</v>
      </c>
      <c r="W90" s="1">
        <v>115</v>
      </c>
      <c r="X90" s="1">
        <f t="shared" si="43"/>
        <v>2.692307692307692</v>
      </c>
      <c r="Y90" s="1">
        <v>1</v>
      </c>
      <c r="Z90" s="1">
        <v>279</v>
      </c>
      <c r="AA90" s="1">
        <f t="shared" si="44"/>
        <v>1.8233082706766917</v>
      </c>
      <c r="AB90" s="1">
        <v>110</v>
      </c>
      <c r="AC90" s="1">
        <f t="shared" si="49"/>
        <v>0.7070707070707071</v>
      </c>
      <c r="AD90" s="1">
        <v>2</v>
      </c>
      <c r="AE90" s="1">
        <f t="shared" si="45"/>
        <v>0.27027027027027023</v>
      </c>
      <c r="AF90" s="1">
        <v>10.5</v>
      </c>
      <c r="AG90" s="1">
        <f t="shared" si="46"/>
        <v>5.430555555555555</v>
      </c>
      <c r="AH90" s="1">
        <v>105</v>
      </c>
      <c r="AI90" s="1">
        <f t="shared" si="51"/>
        <v>0.7203994293865906</v>
      </c>
      <c r="AJ90" s="1">
        <v>4.2</v>
      </c>
      <c r="AK90" s="1" t="s">
        <v>87</v>
      </c>
    </row>
    <row r="91" spans="1:37" ht="12.75">
      <c r="A91" s="1" t="s">
        <v>130</v>
      </c>
      <c r="B91" s="1">
        <f t="shared" si="50"/>
        <v>59.21820330455041</v>
      </c>
      <c r="C91" s="1">
        <v>25</v>
      </c>
      <c r="D91" s="1">
        <f t="shared" si="34"/>
        <v>2.097560975609756</v>
      </c>
      <c r="E91" s="1">
        <v>44.4</v>
      </c>
      <c r="F91" s="1">
        <f t="shared" si="35"/>
        <v>1.0118577075098811</v>
      </c>
      <c r="G91" s="1">
        <v>31.9</v>
      </c>
      <c r="H91" s="1">
        <f t="shared" si="36"/>
        <v>2.2448979591836733</v>
      </c>
      <c r="I91" s="1">
        <v>7</v>
      </c>
      <c r="J91" s="1">
        <f t="shared" si="37"/>
        <v>1.0294117647058825</v>
      </c>
      <c r="K91" s="1">
        <v>29</v>
      </c>
      <c r="L91" s="1">
        <f t="shared" si="38"/>
        <v>2.283464566929134</v>
      </c>
      <c r="M91" s="1">
        <v>3</v>
      </c>
      <c r="N91" s="1">
        <f t="shared" si="39"/>
        <v>2.5</v>
      </c>
      <c r="O91" s="1">
        <v>5</v>
      </c>
      <c r="P91" s="1">
        <f t="shared" si="40"/>
        <v>1.5789473684210527</v>
      </c>
      <c r="Q91" s="1">
        <v>1</v>
      </c>
      <c r="R91" s="1">
        <v>2</v>
      </c>
      <c r="S91" s="1">
        <v>1827</v>
      </c>
      <c r="T91" s="1">
        <f t="shared" si="41"/>
        <v>1.5956770502225046</v>
      </c>
      <c r="U91" s="1">
        <v>44.3</v>
      </c>
      <c r="V91" s="1">
        <f t="shared" si="42"/>
        <v>1.8965517241379295</v>
      </c>
      <c r="W91" s="1">
        <v>133</v>
      </c>
      <c r="X91" s="1">
        <f t="shared" si="43"/>
        <v>4.423076923076923</v>
      </c>
      <c r="Y91" s="1">
        <v>1</v>
      </c>
      <c r="Z91" s="1">
        <v>281</v>
      </c>
      <c r="AA91" s="1">
        <f t="shared" si="44"/>
        <v>1.8609022556390977</v>
      </c>
      <c r="AB91" s="1">
        <v>142</v>
      </c>
      <c r="AC91" s="1">
        <f t="shared" si="49"/>
        <v>3.9393939393939394</v>
      </c>
      <c r="AD91" s="1">
        <v>7</v>
      </c>
      <c r="AE91" s="1">
        <f t="shared" si="45"/>
        <v>0.9459459459459459</v>
      </c>
      <c r="AF91" s="1">
        <v>-6.1</v>
      </c>
      <c r="AG91" s="1">
        <f t="shared" si="46"/>
        <v>3.125</v>
      </c>
      <c r="AH91" s="1">
        <v>187</v>
      </c>
      <c r="AI91" s="1">
        <f t="shared" si="51"/>
        <v>1.30527817403709</v>
      </c>
      <c r="AJ91" s="1">
        <v>0.3</v>
      </c>
      <c r="AK91" s="2" t="s">
        <v>134</v>
      </c>
    </row>
    <row r="92" spans="1:37" ht="12.75">
      <c r="A92" s="1" t="s">
        <v>77</v>
      </c>
      <c r="B92" s="1">
        <f t="shared" si="50"/>
        <v>59.13598272115299</v>
      </c>
      <c r="C92" s="1">
        <v>8.5</v>
      </c>
      <c r="D92" s="1">
        <f t="shared" si="34"/>
        <v>0.4878048780487805</v>
      </c>
      <c r="E92" s="1">
        <v>61.3</v>
      </c>
      <c r="F92" s="1">
        <f t="shared" si="35"/>
        <v>2.3478260869565215</v>
      </c>
      <c r="G92" s="1">
        <v>36.7</v>
      </c>
      <c r="H92" s="1">
        <f t="shared" si="36"/>
        <v>3.6443148688046656</v>
      </c>
      <c r="I92" s="1">
        <v>6</v>
      </c>
      <c r="J92" s="1">
        <f t="shared" si="37"/>
        <v>0.8823529411764706</v>
      </c>
      <c r="K92" s="1">
        <v>30</v>
      </c>
      <c r="L92" s="1">
        <f t="shared" si="38"/>
        <v>2.362204724409449</v>
      </c>
      <c r="M92" s="1">
        <v>1</v>
      </c>
      <c r="N92" s="1">
        <f t="shared" si="39"/>
        <v>0.8333333333333334</v>
      </c>
      <c r="O92" s="1">
        <v>5</v>
      </c>
      <c r="P92" s="1">
        <f t="shared" si="40"/>
        <v>1.5789473684210527</v>
      </c>
      <c r="Q92" s="1">
        <v>3</v>
      </c>
      <c r="R92" s="1">
        <f>8*(Q92-1)/15+2</f>
        <v>3.0666666666666664</v>
      </c>
      <c r="S92" s="1">
        <v>2807</v>
      </c>
      <c r="T92" s="1">
        <f t="shared" si="41"/>
        <v>4.710743801652892</v>
      </c>
      <c r="U92" s="1">
        <v>54.6</v>
      </c>
      <c r="V92" s="1">
        <f t="shared" si="42"/>
        <v>4.85632183908046</v>
      </c>
      <c r="W92" s="1">
        <v>133</v>
      </c>
      <c r="X92" s="1">
        <f t="shared" si="43"/>
        <v>4.423076923076923</v>
      </c>
      <c r="Y92" s="1">
        <v>1.1</v>
      </c>
      <c r="Z92" s="1">
        <v>318</v>
      </c>
      <c r="AA92" s="1">
        <f t="shared" si="44"/>
        <v>2.556390977443609</v>
      </c>
      <c r="AB92" s="1">
        <v>121</v>
      </c>
      <c r="AC92" s="1">
        <f t="shared" si="49"/>
        <v>1.8181818181818181</v>
      </c>
      <c r="AD92" s="1">
        <v>3</v>
      </c>
      <c r="AE92" s="1">
        <f t="shared" si="45"/>
        <v>0.4054054054054054</v>
      </c>
      <c r="AF92" s="1">
        <v>-5.9</v>
      </c>
      <c r="AG92" s="1">
        <f t="shared" si="46"/>
        <v>3.152777777777778</v>
      </c>
      <c r="AH92" s="1">
        <v>37</v>
      </c>
      <c r="AI92" s="1">
        <f t="shared" si="51"/>
        <v>0.23537803138373753</v>
      </c>
      <c r="AJ92" s="1">
        <v>0.4</v>
      </c>
      <c r="AK92" s="1" t="s">
        <v>77</v>
      </c>
    </row>
    <row r="93" spans="1:37" ht="12.75">
      <c r="A93" s="1" t="s">
        <v>79</v>
      </c>
      <c r="B93" s="1">
        <f t="shared" si="50"/>
        <v>58.993828559763294</v>
      </c>
      <c r="C93" s="1">
        <v>3.5</v>
      </c>
      <c r="D93" s="1">
        <f t="shared" si="34"/>
        <v>0</v>
      </c>
      <c r="E93" s="1">
        <v>66.6</v>
      </c>
      <c r="F93" s="1">
        <f t="shared" si="35"/>
        <v>2.7667984189723316</v>
      </c>
      <c r="G93" s="1">
        <v>30.7</v>
      </c>
      <c r="H93" s="1">
        <f t="shared" si="36"/>
        <v>1.8950437317784257</v>
      </c>
      <c r="I93" s="1">
        <v>2</v>
      </c>
      <c r="J93" s="1">
        <f t="shared" si="37"/>
        <v>0.29411764705882354</v>
      </c>
      <c r="K93" s="1">
        <v>0</v>
      </c>
      <c r="L93" s="1">
        <f t="shared" si="38"/>
        <v>0</v>
      </c>
      <c r="M93" s="1">
        <v>1</v>
      </c>
      <c r="N93" s="1">
        <f t="shared" si="39"/>
        <v>0.8333333333333334</v>
      </c>
      <c r="O93" s="1">
        <v>6</v>
      </c>
      <c r="P93" s="1">
        <f t="shared" si="40"/>
        <v>2.1052631578947367</v>
      </c>
      <c r="Q93" s="1">
        <v>7</v>
      </c>
      <c r="R93" s="1">
        <f>8*(Q93-1)/15+2</f>
        <v>5.2</v>
      </c>
      <c r="S93" s="1">
        <v>2498</v>
      </c>
      <c r="T93" s="1">
        <f t="shared" si="41"/>
        <v>3.7285441830896375</v>
      </c>
      <c r="U93" s="1">
        <v>49.5</v>
      </c>
      <c r="V93" s="1">
        <f t="shared" si="42"/>
        <v>3.3908045977011487</v>
      </c>
      <c r="W93" s="1">
        <v>122</v>
      </c>
      <c r="X93" s="1">
        <f t="shared" si="43"/>
        <v>3.3653846153846154</v>
      </c>
      <c r="Y93" s="1">
        <v>1.4</v>
      </c>
      <c r="Z93" s="1">
        <v>304</v>
      </c>
      <c r="AA93" s="1">
        <f t="shared" si="44"/>
        <v>2.2932330827067666</v>
      </c>
      <c r="AB93" s="1">
        <v>123</v>
      </c>
      <c r="AC93" s="1">
        <f t="shared" si="49"/>
        <v>2.0202020202020203</v>
      </c>
      <c r="AD93" s="1">
        <v>4</v>
      </c>
      <c r="AE93" s="1">
        <f t="shared" si="45"/>
        <v>0.5405405405405405</v>
      </c>
      <c r="AF93" s="1">
        <v>20.6</v>
      </c>
      <c r="AG93" s="1">
        <f t="shared" si="46"/>
        <v>6.833333333333334</v>
      </c>
      <c r="AH93" s="1">
        <v>118</v>
      </c>
      <c r="AI93" s="1">
        <f t="shared" si="51"/>
        <v>0.8131241084165478</v>
      </c>
      <c r="AJ93" s="1">
        <v>3.8</v>
      </c>
      <c r="AK93" s="1" t="s">
        <v>79</v>
      </c>
    </row>
    <row r="94" spans="1:37" ht="12.75">
      <c r="A94" s="1" t="s">
        <v>73</v>
      </c>
      <c r="B94" s="1">
        <f t="shared" si="50"/>
        <v>58.93415234736488</v>
      </c>
      <c r="C94" s="1">
        <v>33.5</v>
      </c>
      <c r="D94" s="1">
        <f t="shared" si="34"/>
        <v>2.926829268292683</v>
      </c>
      <c r="E94" s="1">
        <v>31.6</v>
      </c>
      <c r="F94" s="1">
        <f t="shared" si="35"/>
        <v>0</v>
      </c>
      <c r="G94" s="1">
        <v>28.7</v>
      </c>
      <c r="H94" s="1">
        <f t="shared" si="36"/>
        <v>1.3119533527696792</v>
      </c>
      <c r="I94" s="1">
        <v>3</v>
      </c>
      <c r="J94" s="1">
        <f t="shared" si="37"/>
        <v>0.4411764705882353</v>
      </c>
      <c r="K94" s="1">
        <v>7</v>
      </c>
      <c r="L94" s="1">
        <f t="shared" si="38"/>
        <v>0.5511811023622047</v>
      </c>
      <c r="M94" s="1">
        <v>3</v>
      </c>
      <c r="N94" s="1">
        <f t="shared" si="39"/>
        <v>2.5</v>
      </c>
      <c r="O94" s="1">
        <v>8</v>
      </c>
      <c r="P94" s="1">
        <f t="shared" si="40"/>
        <v>3.1578947368421053</v>
      </c>
      <c r="Q94" s="1">
        <v>3</v>
      </c>
      <c r="R94" s="1">
        <f>8*(Q94-1)/15+2</f>
        <v>3.0666666666666664</v>
      </c>
      <c r="S94" s="1">
        <v>1483</v>
      </c>
      <c r="T94" s="1">
        <f t="shared" si="41"/>
        <v>0.5022250476795931</v>
      </c>
      <c r="U94" s="1">
        <v>47.4</v>
      </c>
      <c r="V94" s="1">
        <f t="shared" si="42"/>
        <v>2.7873563218390793</v>
      </c>
      <c r="W94" s="1">
        <v>123</v>
      </c>
      <c r="X94" s="1">
        <f t="shared" si="43"/>
        <v>3.4615384615384612</v>
      </c>
      <c r="Y94" s="1">
        <v>5.2</v>
      </c>
      <c r="Z94" s="1">
        <v>207</v>
      </c>
      <c r="AA94" s="1">
        <f t="shared" si="44"/>
        <v>0.4699248120300752</v>
      </c>
      <c r="AB94" s="1">
        <v>116</v>
      </c>
      <c r="AC94" s="1">
        <f t="shared" si="49"/>
        <v>1.3131313131313131</v>
      </c>
      <c r="AD94" s="1">
        <v>5</v>
      </c>
      <c r="AE94" s="1">
        <f t="shared" si="45"/>
        <v>0.6756756756756757</v>
      </c>
      <c r="AF94" s="1">
        <v>5.7</v>
      </c>
      <c r="AG94" s="1">
        <f t="shared" si="46"/>
        <v>4.763888888888889</v>
      </c>
      <c r="AH94" s="1">
        <v>25</v>
      </c>
      <c r="AI94" s="1">
        <f t="shared" si="51"/>
        <v>0.14978601997146934</v>
      </c>
      <c r="AJ94" s="1">
        <v>4</v>
      </c>
      <c r="AK94" s="1" t="s">
        <v>73</v>
      </c>
    </row>
    <row r="95" spans="1:37" ht="12.75">
      <c r="A95" s="1" t="s">
        <v>78</v>
      </c>
      <c r="B95" s="1">
        <f t="shared" si="50"/>
        <v>58.365085172244335</v>
      </c>
      <c r="C95" s="1">
        <v>19.5</v>
      </c>
      <c r="D95" s="1">
        <f t="shared" si="34"/>
        <v>1.5609756097560976</v>
      </c>
      <c r="E95" s="1">
        <v>51.8</v>
      </c>
      <c r="F95" s="1">
        <f t="shared" si="35"/>
        <v>1.5968379446640313</v>
      </c>
      <c r="G95" s="1">
        <v>31.1</v>
      </c>
      <c r="H95" s="1">
        <f t="shared" si="36"/>
        <v>2.0116618075801753</v>
      </c>
      <c r="I95" s="1">
        <v>2</v>
      </c>
      <c r="J95" s="1">
        <f t="shared" si="37"/>
        <v>0.29411764705882354</v>
      </c>
      <c r="K95" s="1">
        <v>19</v>
      </c>
      <c r="L95" s="1">
        <f t="shared" si="38"/>
        <v>1.4960629921259843</v>
      </c>
      <c r="M95" s="1">
        <v>0</v>
      </c>
      <c r="N95" s="1">
        <f t="shared" si="39"/>
        <v>0</v>
      </c>
      <c r="O95" s="1">
        <v>6</v>
      </c>
      <c r="P95" s="1">
        <f t="shared" si="40"/>
        <v>2.1052631578947367</v>
      </c>
      <c r="Q95" s="1">
        <v>0</v>
      </c>
      <c r="R95" s="1">
        <v>0</v>
      </c>
      <c r="S95" s="1">
        <v>2380</v>
      </c>
      <c r="T95" s="1">
        <f t="shared" si="41"/>
        <v>3.3534647171010805</v>
      </c>
      <c r="U95" s="1">
        <v>51.7</v>
      </c>
      <c r="V95" s="1">
        <f t="shared" si="42"/>
        <v>4.022988505747127</v>
      </c>
      <c r="W95" s="1">
        <v>144</v>
      </c>
      <c r="X95" s="1">
        <f t="shared" si="43"/>
        <v>5.480769230769231</v>
      </c>
      <c r="Y95" s="1">
        <v>0</v>
      </c>
      <c r="Z95" s="1">
        <v>313</v>
      </c>
      <c r="AA95" s="1">
        <f t="shared" si="44"/>
        <v>2.462406015037594</v>
      </c>
      <c r="AB95" s="1">
        <v>129</v>
      </c>
      <c r="AC95" s="1">
        <f t="shared" si="49"/>
        <v>2.6262626262626263</v>
      </c>
      <c r="AD95" s="1">
        <v>11</v>
      </c>
      <c r="AE95" s="1">
        <f t="shared" si="45"/>
        <v>1.4864864864864864</v>
      </c>
      <c r="AF95" s="1">
        <v>-11.8</v>
      </c>
      <c r="AG95" s="1">
        <f t="shared" si="46"/>
        <v>2.3333333333333335</v>
      </c>
      <c r="AH95" s="1">
        <v>86</v>
      </c>
      <c r="AI95" s="1">
        <f t="shared" si="51"/>
        <v>0.5848787446504994</v>
      </c>
      <c r="AJ95" s="1">
        <v>8.3</v>
      </c>
      <c r="AK95" s="1" t="s">
        <v>78</v>
      </c>
    </row>
    <row r="96" spans="1:37" ht="12.75">
      <c r="A96" s="1" t="s">
        <v>93</v>
      </c>
      <c r="B96" s="1">
        <f t="shared" si="50"/>
        <v>57.43563210280797</v>
      </c>
      <c r="C96" s="1">
        <v>7</v>
      </c>
      <c r="D96" s="1">
        <f t="shared" si="34"/>
        <v>0.34146341463414637</v>
      </c>
      <c r="E96" s="1">
        <v>65.4</v>
      </c>
      <c r="F96" s="1">
        <f t="shared" si="35"/>
        <v>2.6719367588932808</v>
      </c>
      <c r="G96" s="1">
        <v>32.8</v>
      </c>
      <c r="H96" s="1">
        <f t="shared" si="36"/>
        <v>2.5072886297376087</v>
      </c>
      <c r="I96" s="1">
        <v>7</v>
      </c>
      <c r="J96" s="1">
        <f t="shared" si="37"/>
        <v>1.0294117647058825</v>
      </c>
      <c r="K96" s="1">
        <v>2</v>
      </c>
      <c r="L96" s="1">
        <f t="shared" si="38"/>
        <v>0.15748031496062992</v>
      </c>
      <c r="M96" s="1">
        <v>3</v>
      </c>
      <c r="N96" s="1">
        <f t="shared" si="39"/>
        <v>2.5</v>
      </c>
      <c r="O96" s="1">
        <v>6</v>
      </c>
      <c r="P96" s="1">
        <f t="shared" si="40"/>
        <v>2.1052631578947367</v>
      </c>
      <c r="Q96" s="1">
        <v>0</v>
      </c>
      <c r="R96" s="1">
        <v>0</v>
      </c>
      <c r="S96" s="1">
        <v>2128</v>
      </c>
      <c r="T96" s="1">
        <f t="shared" si="41"/>
        <v>2.552447552447552</v>
      </c>
      <c r="U96" s="1">
        <v>49.3</v>
      </c>
      <c r="V96" s="1">
        <f t="shared" si="42"/>
        <v>3.3333333333333317</v>
      </c>
      <c r="W96" s="1">
        <v>117</v>
      </c>
      <c r="X96" s="1">
        <f t="shared" si="43"/>
        <v>2.8846153846153846</v>
      </c>
      <c r="Y96" s="1">
        <v>3</v>
      </c>
      <c r="Z96" s="1">
        <v>291</v>
      </c>
      <c r="AA96" s="1">
        <f t="shared" si="44"/>
        <v>2.0488721804511276</v>
      </c>
      <c r="AB96" s="1">
        <v>117</v>
      </c>
      <c r="AC96" s="1">
        <f t="shared" si="49"/>
        <v>1.4141414141414141</v>
      </c>
      <c r="AD96" s="1">
        <v>0</v>
      </c>
      <c r="AE96" s="1">
        <f t="shared" si="45"/>
        <v>0</v>
      </c>
      <c r="AF96" s="1">
        <v>18.3</v>
      </c>
      <c r="AG96" s="1">
        <f t="shared" si="46"/>
        <v>6.513888888888889</v>
      </c>
      <c r="AH96" s="1">
        <v>154</v>
      </c>
      <c r="AI96" s="1">
        <f t="shared" si="51"/>
        <v>1.0699001426533525</v>
      </c>
      <c r="AJ96" s="1">
        <v>6</v>
      </c>
      <c r="AK96" s="1" t="s">
        <v>93</v>
      </c>
    </row>
    <row r="97" spans="1:37" ht="12.75">
      <c r="A97" s="2" t="s">
        <v>137</v>
      </c>
      <c r="B97" s="1">
        <f t="shared" si="50"/>
        <v>57.40845189345189</v>
      </c>
      <c r="C97" s="2">
        <v>20</v>
      </c>
      <c r="D97" s="1">
        <v>1.6</v>
      </c>
      <c r="E97" s="2">
        <v>36.3</v>
      </c>
      <c r="F97" s="2">
        <v>0.545</v>
      </c>
      <c r="G97" s="2">
        <v>31.9</v>
      </c>
      <c r="H97" s="2">
        <v>2</v>
      </c>
      <c r="I97" s="2">
        <v>6</v>
      </c>
      <c r="J97" s="2">
        <v>0.9</v>
      </c>
      <c r="K97" s="2">
        <v>14</v>
      </c>
      <c r="L97" s="2">
        <v>1</v>
      </c>
      <c r="M97" s="2">
        <v>3</v>
      </c>
      <c r="N97" s="2">
        <v>2.5</v>
      </c>
      <c r="O97" s="2">
        <v>6</v>
      </c>
      <c r="P97" s="2">
        <f t="shared" si="40"/>
        <v>2.1052631578947367</v>
      </c>
      <c r="Q97" s="2">
        <v>1</v>
      </c>
      <c r="R97" s="2">
        <v>2</v>
      </c>
      <c r="S97" s="2">
        <v>1322</v>
      </c>
      <c r="T97" s="2">
        <v>0</v>
      </c>
      <c r="U97" s="2">
        <v>40.2</v>
      </c>
      <c r="V97" s="2">
        <v>0.7</v>
      </c>
      <c r="W97" s="2">
        <v>124</v>
      </c>
      <c r="X97" s="1">
        <v>3.75</v>
      </c>
      <c r="Y97" s="2">
        <v>1</v>
      </c>
      <c r="Z97" s="2">
        <v>202</v>
      </c>
      <c r="AA97" s="2">
        <f t="shared" si="44"/>
        <v>0.37593984962406013</v>
      </c>
      <c r="AB97" s="2">
        <v>129</v>
      </c>
      <c r="AC97" s="2">
        <f t="shared" si="49"/>
        <v>2.6262626262626263</v>
      </c>
      <c r="AD97" s="2">
        <v>14</v>
      </c>
      <c r="AE97" s="2">
        <f t="shared" si="45"/>
        <v>1.8918918918918919</v>
      </c>
      <c r="AF97" s="2">
        <v>1.7</v>
      </c>
      <c r="AG97" s="2">
        <v>4.3</v>
      </c>
      <c r="AH97" s="2">
        <v>254</v>
      </c>
      <c r="AI97" s="2">
        <v>1.8</v>
      </c>
      <c r="AJ97" s="2">
        <v>8.3</v>
      </c>
      <c r="AK97" s="2" t="s">
        <v>139</v>
      </c>
    </row>
    <row r="98" spans="1:37" ht="12.75">
      <c r="A98" s="1" t="s">
        <v>85</v>
      </c>
      <c r="B98" s="1">
        <f t="shared" si="50"/>
        <v>57.296452294131626</v>
      </c>
      <c r="C98" s="1">
        <v>24.5</v>
      </c>
      <c r="D98" s="1">
        <f aca="true" t="shared" si="52" ref="D98:D110">(C98-3.5)/10.25</f>
        <v>2.048780487804878</v>
      </c>
      <c r="E98" s="1">
        <v>36.9</v>
      </c>
      <c r="F98" s="1">
        <f aca="true" t="shared" si="53" ref="F98:F110">(E98-31.6)/12.65</f>
        <v>0.41897233201581</v>
      </c>
      <c r="G98" s="1">
        <v>29.6</v>
      </c>
      <c r="H98" s="1">
        <f aca="true" t="shared" si="54" ref="H98:H110">(G98-24.2)/3.43</f>
        <v>1.5743440233236157</v>
      </c>
      <c r="I98" s="1">
        <v>7</v>
      </c>
      <c r="J98" s="1">
        <f aca="true" t="shared" si="55" ref="J98:J110">I98/6.8</f>
        <v>1.0294117647058825</v>
      </c>
      <c r="K98" s="1">
        <v>28</v>
      </c>
      <c r="L98" s="1">
        <f aca="true" t="shared" si="56" ref="L98:L110">(K98)/12.7</f>
        <v>2.204724409448819</v>
      </c>
      <c r="M98" s="1">
        <v>3</v>
      </c>
      <c r="N98" s="1">
        <f aca="true" t="shared" si="57" ref="N98:N110">M98/1.2</f>
        <v>2.5</v>
      </c>
      <c r="O98" s="1">
        <v>5</v>
      </c>
      <c r="P98" s="1">
        <f t="shared" si="40"/>
        <v>1.5789473684210527</v>
      </c>
      <c r="Q98" s="1">
        <v>0</v>
      </c>
      <c r="R98" s="1">
        <v>0</v>
      </c>
      <c r="S98" s="1">
        <v>2213</v>
      </c>
      <c r="T98" s="1">
        <f aca="true" t="shared" si="58" ref="T98:T110">(S98-1325)/314.6</f>
        <v>2.822631913541004</v>
      </c>
      <c r="U98" s="1">
        <v>57.2</v>
      </c>
      <c r="V98" s="1">
        <f aca="true" t="shared" si="59" ref="V98:V110">(U98-37.7)/3.48</f>
        <v>5.603448275862069</v>
      </c>
      <c r="W98" s="1">
        <v>143</v>
      </c>
      <c r="X98" s="1">
        <f aca="true" t="shared" si="60" ref="X98:X110">(W98-87)/10.4</f>
        <v>5.384615384615384</v>
      </c>
      <c r="Y98" s="1">
        <v>0.4</v>
      </c>
      <c r="Z98" s="1">
        <v>243</v>
      </c>
      <c r="AA98" s="1">
        <f t="shared" si="44"/>
        <v>1.1466165413533833</v>
      </c>
      <c r="AB98" s="1">
        <v>126</v>
      </c>
      <c r="AC98" s="1">
        <f t="shared" si="49"/>
        <v>2.323232323232323</v>
      </c>
      <c r="AD98" s="1">
        <v>11</v>
      </c>
      <c r="AE98" s="1">
        <f t="shared" si="45"/>
        <v>1.4864864864864864</v>
      </c>
      <c r="AF98" s="1">
        <v>-12.9</v>
      </c>
      <c r="AG98" s="1">
        <f aca="true" t="shared" si="61" ref="AG98:AG110">(AF98+28.6)/7.2</f>
        <v>2.180555555555556</v>
      </c>
      <c r="AH98" s="1">
        <v>88</v>
      </c>
      <c r="AI98" s="1">
        <f aca="true" t="shared" si="62" ref="AI98:AI110">(AH98-4)/140.2</f>
        <v>0.5991440798858774</v>
      </c>
      <c r="AJ98" s="1">
        <v>6.8</v>
      </c>
      <c r="AK98" s="1" t="s">
        <v>85</v>
      </c>
    </row>
    <row r="99" spans="1:37" ht="12.75">
      <c r="A99" s="1" t="s">
        <v>67</v>
      </c>
      <c r="B99" s="1">
        <f t="shared" si="50"/>
        <v>57.19676224244792</v>
      </c>
      <c r="C99" s="1">
        <v>10.5</v>
      </c>
      <c r="D99" s="1">
        <f t="shared" si="52"/>
        <v>0.6829268292682927</v>
      </c>
      <c r="E99" s="1">
        <v>66.1</v>
      </c>
      <c r="F99" s="1">
        <f t="shared" si="53"/>
        <v>2.7272727272727266</v>
      </c>
      <c r="G99" s="1">
        <v>30</v>
      </c>
      <c r="H99" s="1">
        <f t="shared" si="54"/>
        <v>1.6909620991253647</v>
      </c>
      <c r="I99" s="1">
        <v>3</v>
      </c>
      <c r="J99" s="1">
        <f t="shared" si="55"/>
        <v>0.4411764705882353</v>
      </c>
      <c r="K99" s="1">
        <v>17</v>
      </c>
      <c r="L99" s="1">
        <f t="shared" si="56"/>
        <v>1.3385826771653544</v>
      </c>
      <c r="M99" s="1">
        <v>0.7</v>
      </c>
      <c r="N99" s="1">
        <f t="shared" si="57"/>
        <v>0.5833333333333334</v>
      </c>
      <c r="O99" s="1">
        <v>4</v>
      </c>
      <c r="P99" s="1">
        <f aca="true" t="shared" si="63" ref="P99:P110">(O99-2)/1.9</f>
        <v>1.0526315789473684</v>
      </c>
      <c r="Q99" s="1">
        <v>3</v>
      </c>
      <c r="R99" s="1">
        <f>8*(Q99-1)/15+2</f>
        <v>3.0666666666666664</v>
      </c>
      <c r="S99" s="1">
        <v>3498</v>
      </c>
      <c r="T99" s="1">
        <f t="shared" si="58"/>
        <v>6.9071837253655435</v>
      </c>
      <c r="U99" s="1">
        <v>54.9</v>
      </c>
      <c r="V99" s="1">
        <f t="shared" si="59"/>
        <v>4.942528735632183</v>
      </c>
      <c r="W99" s="1">
        <v>132</v>
      </c>
      <c r="X99" s="1">
        <f t="shared" si="60"/>
        <v>4.326923076923077</v>
      </c>
      <c r="Y99" s="1">
        <v>0.7</v>
      </c>
      <c r="Z99" s="1">
        <v>396</v>
      </c>
      <c r="AA99" s="1">
        <f aca="true" t="shared" si="64" ref="AA99:AA110">(Z99-182)/53.2</f>
        <v>4.022556390977443</v>
      </c>
      <c r="AB99" s="1">
        <v>118</v>
      </c>
      <c r="AC99" s="1">
        <f t="shared" si="49"/>
        <v>1.5151515151515151</v>
      </c>
      <c r="AD99" s="1">
        <v>0</v>
      </c>
      <c r="AE99" s="1">
        <f aca="true" t="shared" si="65" ref="AE99:AE110">AD99/7.4</f>
        <v>0</v>
      </c>
      <c r="AF99" s="1">
        <v>-11.7</v>
      </c>
      <c r="AG99" s="1">
        <f t="shared" si="61"/>
        <v>2.3472222222222223</v>
      </c>
      <c r="AH99" s="1">
        <v>93</v>
      </c>
      <c r="AI99" s="1">
        <f t="shared" si="62"/>
        <v>0.6348074179743225</v>
      </c>
      <c r="AJ99" s="1">
        <v>2</v>
      </c>
      <c r="AK99" s="1" t="s">
        <v>67</v>
      </c>
    </row>
    <row r="100" spans="1:37" ht="12.75">
      <c r="A100" s="1" t="s">
        <v>126</v>
      </c>
      <c r="B100" s="1">
        <f t="shared" si="50"/>
        <v>56.58098172472721</v>
      </c>
      <c r="C100" s="1">
        <v>24</v>
      </c>
      <c r="D100" s="1">
        <f t="shared" si="52"/>
        <v>2</v>
      </c>
      <c r="E100" s="1">
        <v>46.6</v>
      </c>
      <c r="F100" s="1">
        <f t="shared" si="53"/>
        <v>1.1857707509881423</v>
      </c>
      <c r="G100" s="1">
        <v>31.4</v>
      </c>
      <c r="H100" s="1">
        <f t="shared" si="54"/>
        <v>2.0991253644314867</v>
      </c>
      <c r="I100" s="1">
        <v>5</v>
      </c>
      <c r="J100" s="1">
        <f t="shared" si="55"/>
        <v>0.7352941176470589</v>
      </c>
      <c r="K100" s="1">
        <v>19</v>
      </c>
      <c r="L100" s="1">
        <f t="shared" si="56"/>
        <v>1.4960629921259843</v>
      </c>
      <c r="M100" s="1">
        <v>3</v>
      </c>
      <c r="N100" s="1">
        <f t="shared" si="57"/>
        <v>2.5</v>
      </c>
      <c r="O100" s="1">
        <v>6</v>
      </c>
      <c r="P100" s="1">
        <f t="shared" si="63"/>
        <v>2.1052631578947367</v>
      </c>
      <c r="Q100" s="1">
        <v>0</v>
      </c>
      <c r="R100" s="1">
        <v>0</v>
      </c>
      <c r="S100" s="1">
        <v>2234</v>
      </c>
      <c r="T100" s="1">
        <f t="shared" si="58"/>
        <v>2.8893833439287984</v>
      </c>
      <c r="U100" s="1">
        <v>51.5</v>
      </c>
      <c r="V100" s="1">
        <f t="shared" si="59"/>
        <v>3.9655172413793096</v>
      </c>
      <c r="W100" s="1">
        <v>134</v>
      </c>
      <c r="X100" s="1">
        <f t="shared" si="60"/>
        <v>4.519230769230769</v>
      </c>
      <c r="Y100" s="1">
        <v>0</v>
      </c>
      <c r="Z100" s="1">
        <v>280</v>
      </c>
      <c r="AA100" s="1">
        <f t="shared" si="64"/>
        <v>1.8421052631578947</v>
      </c>
      <c r="AB100" s="1">
        <v>126</v>
      </c>
      <c r="AC100" s="1">
        <f aca="true" t="shared" si="66" ref="AC100:AC110">(AB100-103)/9.9</f>
        <v>2.323232323232323</v>
      </c>
      <c r="AD100" s="1">
        <v>8</v>
      </c>
      <c r="AE100" s="1">
        <f t="shared" si="65"/>
        <v>1.081081081081081</v>
      </c>
      <c r="AF100" s="1">
        <v>-8.4</v>
      </c>
      <c r="AG100" s="1">
        <f t="shared" si="61"/>
        <v>2.805555555555556</v>
      </c>
      <c r="AH100" s="1">
        <v>215</v>
      </c>
      <c r="AI100" s="1">
        <f t="shared" si="62"/>
        <v>1.5049928673323825</v>
      </c>
      <c r="AJ100" s="1">
        <v>5.4</v>
      </c>
      <c r="AK100" s="1" t="s">
        <v>126</v>
      </c>
    </row>
    <row r="101" spans="1:37" ht="12.75">
      <c r="A101" s="1" t="s">
        <v>74</v>
      </c>
      <c r="B101" s="1">
        <f t="shared" si="50"/>
        <v>55.011102752364316</v>
      </c>
      <c r="C101" s="1">
        <v>5.5</v>
      </c>
      <c r="D101" s="1">
        <f t="shared" si="52"/>
        <v>0.1951219512195122</v>
      </c>
      <c r="E101" s="1">
        <v>67.3</v>
      </c>
      <c r="F101" s="1">
        <f t="shared" si="53"/>
        <v>2.8221343873517784</v>
      </c>
      <c r="G101" s="1">
        <v>32.6</v>
      </c>
      <c r="H101" s="1">
        <f t="shared" si="54"/>
        <v>2.448979591836735</v>
      </c>
      <c r="I101" s="1">
        <v>14</v>
      </c>
      <c r="J101" s="1">
        <f t="shared" si="55"/>
        <v>2.058823529411765</v>
      </c>
      <c r="K101" s="1">
        <v>5</v>
      </c>
      <c r="L101" s="1">
        <f t="shared" si="56"/>
        <v>0.3937007874015748</v>
      </c>
      <c r="M101" s="1">
        <v>1</v>
      </c>
      <c r="N101" s="1">
        <f t="shared" si="57"/>
        <v>0.8333333333333334</v>
      </c>
      <c r="O101" s="1">
        <v>6</v>
      </c>
      <c r="P101" s="1">
        <f t="shared" si="63"/>
        <v>2.1052631578947367</v>
      </c>
      <c r="Q101" s="1">
        <v>4</v>
      </c>
      <c r="R101" s="1">
        <f>8*(Q101-1)/15+2</f>
        <v>3.6</v>
      </c>
      <c r="S101" s="1">
        <v>1897</v>
      </c>
      <c r="T101" s="1">
        <f t="shared" si="58"/>
        <v>1.8181818181818181</v>
      </c>
      <c r="U101" s="1">
        <v>42.8</v>
      </c>
      <c r="V101" s="1">
        <f t="shared" si="59"/>
        <v>1.4655172413793087</v>
      </c>
      <c r="W101" s="1">
        <v>125</v>
      </c>
      <c r="X101" s="1">
        <f t="shared" si="60"/>
        <v>3.6538461538461537</v>
      </c>
      <c r="Y101" s="1">
        <v>0</v>
      </c>
      <c r="Z101" s="1">
        <v>329</v>
      </c>
      <c r="AA101" s="1">
        <f t="shared" si="64"/>
        <v>2.763157894736842</v>
      </c>
      <c r="AB101" s="1">
        <v>120</v>
      </c>
      <c r="AC101" s="1">
        <f t="shared" si="66"/>
        <v>1.7171717171717171</v>
      </c>
      <c r="AD101" s="1">
        <v>3</v>
      </c>
      <c r="AE101" s="1">
        <f t="shared" si="65"/>
        <v>0.4054054054054054</v>
      </c>
      <c r="AF101" s="1">
        <v>16.2</v>
      </c>
      <c r="AG101" s="1">
        <f t="shared" si="61"/>
        <v>6.222222222222221</v>
      </c>
      <c r="AH101" s="1">
        <v>104</v>
      </c>
      <c r="AI101" s="1">
        <f t="shared" si="62"/>
        <v>0.7132667617689016</v>
      </c>
      <c r="AJ101" s="1">
        <v>0.3</v>
      </c>
      <c r="AK101" s="1" t="s">
        <v>74</v>
      </c>
    </row>
    <row r="102" spans="1:37" ht="12.75">
      <c r="A102" s="1" t="s">
        <v>84</v>
      </c>
      <c r="B102" s="1">
        <f t="shared" si="50"/>
        <v>53.24239730166308</v>
      </c>
      <c r="C102" s="1">
        <v>10.5</v>
      </c>
      <c r="D102" s="1">
        <f t="shared" si="52"/>
        <v>0.6829268292682927</v>
      </c>
      <c r="E102" s="1">
        <v>47</v>
      </c>
      <c r="F102" s="1">
        <f t="shared" si="53"/>
        <v>1.217391304347826</v>
      </c>
      <c r="G102" s="1">
        <v>29.9</v>
      </c>
      <c r="H102" s="1">
        <f t="shared" si="54"/>
        <v>1.6618075801749268</v>
      </c>
      <c r="I102" s="1">
        <v>13</v>
      </c>
      <c r="J102" s="1">
        <f t="shared" si="55"/>
        <v>1.911764705882353</v>
      </c>
      <c r="K102" s="1">
        <v>15</v>
      </c>
      <c r="L102" s="1">
        <f t="shared" si="56"/>
        <v>1.1811023622047245</v>
      </c>
      <c r="M102" s="1">
        <v>1</v>
      </c>
      <c r="N102" s="1">
        <f t="shared" si="57"/>
        <v>0.8333333333333334</v>
      </c>
      <c r="O102" s="1">
        <v>7</v>
      </c>
      <c r="P102" s="1">
        <f t="shared" si="63"/>
        <v>2.6315789473684212</v>
      </c>
      <c r="Q102" s="1">
        <v>0</v>
      </c>
      <c r="R102" s="1">
        <v>0</v>
      </c>
      <c r="S102" s="1">
        <v>1930</v>
      </c>
      <c r="T102" s="1">
        <f t="shared" si="58"/>
        <v>1.923076923076923</v>
      </c>
      <c r="U102" s="1">
        <v>51.5</v>
      </c>
      <c r="V102" s="1">
        <f t="shared" si="59"/>
        <v>3.9655172413793096</v>
      </c>
      <c r="W102" s="1">
        <v>137</v>
      </c>
      <c r="X102" s="1">
        <f t="shared" si="60"/>
        <v>4.8076923076923075</v>
      </c>
      <c r="Y102" s="1">
        <v>4</v>
      </c>
      <c r="Z102" s="1">
        <v>268</v>
      </c>
      <c r="AA102" s="1">
        <f t="shared" si="64"/>
        <v>1.6165413533834585</v>
      </c>
      <c r="AB102" s="1">
        <v>126</v>
      </c>
      <c r="AC102" s="1">
        <f t="shared" si="66"/>
        <v>2.323232323232323</v>
      </c>
      <c r="AD102" s="1">
        <v>4</v>
      </c>
      <c r="AE102" s="1">
        <f t="shared" si="65"/>
        <v>0.5405405405405405</v>
      </c>
      <c r="AF102" s="1">
        <v>-0.1</v>
      </c>
      <c r="AG102" s="1">
        <f t="shared" si="61"/>
        <v>3.958333333333333</v>
      </c>
      <c r="AH102" s="1">
        <v>47</v>
      </c>
      <c r="AI102" s="1">
        <f t="shared" si="62"/>
        <v>0.3067047075606277</v>
      </c>
      <c r="AJ102" s="1">
        <v>1.4</v>
      </c>
      <c r="AK102" s="1" t="s">
        <v>84</v>
      </c>
    </row>
    <row r="103" spans="1:37" ht="12.75">
      <c r="A103" s="1" t="s">
        <v>124</v>
      </c>
      <c r="B103" s="1">
        <f t="shared" si="50"/>
        <v>50.353524033666545</v>
      </c>
      <c r="C103" s="1">
        <v>16</v>
      </c>
      <c r="D103" s="1">
        <f t="shared" si="52"/>
        <v>1.2195121951219512</v>
      </c>
      <c r="E103" s="1">
        <v>51.7</v>
      </c>
      <c r="F103" s="1">
        <f t="shared" si="53"/>
        <v>1.5889328063241108</v>
      </c>
      <c r="G103" s="1">
        <v>32.3</v>
      </c>
      <c r="H103" s="1">
        <f t="shared" si="54"/>
        <v>2.361516034985422</v>
      </c>
      <c r="I103" s="1">
        <v>6</v>
      </c>
      <c r="J103" s="1">
        <f t="shared" si="55"/>
        <v>0.8823529411764706</v>
      </c>
      <c r="K103" s="1">
        <v>3</v>
      </c>
      <c r="L103" s="1">
        <f t="shared" si="56"/>
        <v>0.2362204724409449</v>
      </c>
      <c r="M103" s="1">
        <v>1</v>
      </c>
      <c r="N103" s="1">
        <f t="shared" si="57"/>
        <v>0.8333333333333334</v>
      </c>
      <c r="O103" s="1">
        <v>4</v>
      </c>
      <c r="P103" s="1">
        <f t="shared" si="63"/>
        <v>1.0526315789473684</v>
      </c>
      <c r="Q103" s="1">
        <v>4</v>
      </c>
      <c r="R103" s="1">
        <v>3.6</v>
      </c>
      <c r="S103" s="1">
        <v>1646</v>
      </c>
      <c r="T103" s="1">
        <f t="shared" si="58"/>
        <v>1.0203432930705658</v>
      </c>
      <c r="U103" s="1">
        <v>43.2</v>
      </c>
      <c r="V103" s="1">
        <f t="shared" si="59"/>
        <v>1.5804597701149425</v>
      </c>
      <c r="W103" s="1">
        <v>113</v>
      </c>
      <c r="X103" s="1">
        <f t="shared" si="60"/>
        <v>2.5</v>
      </c>
      <c r="Y103" s="1">
        <v>3</v>
      </c>
      <c r="Z103" s="1">
        <v>217</v>
      </c>
      <c r="AA103" s="1">
        <f t="shared" si="64"/>
        <v>0.6578947368421052</v>
      </c>
      <c r="AB103" s="1">
        <v>103</v>
      </c>
      <c r="AC103" s="1">
        <f t="shared" si="66"/>
        <v>0</v>
      </c>
      <c r="AD103" s="1">
        <v>0</v>
      </c>
      <c r="AE103" s="1">
        <f t="shared" si="65"/>
        <v>0</v>
      </c>
      <c r="AF103" s="1">
        <v>15.3</v>
      </c>
      <c r="AG103" s="1">
        <f t="shared" si="61"/>
        <v>6.097222222222223</v>
      </c>
      <c r="AH103" s="1">
        <v>138</v>
      </c>
      <c r="AI103" s="1">
        <f t="shared" si="62"/>
        <v>0.9557774607703282</v>
      </c>
      <c r="AJ103" s="1">
        <v>5</v>
      </c>
      <c r="AK103" s="1" t="s">
        <v>124</v>
      </c>
    </row>
    <row r="104" spans="1:37" ht="12.75">
      <c r="A104" s="1" t="s">
        <v>80</v>
      </c>
      <c r="B104" s="1">
        <f t="shared" si="50"/>
        <v>49.747001795383</v>
      </c>
      <c r="C104" s="1">
        <v>21.5</v>
      </c>
      <c r="D104" s="1">
        <f t="shared" si="52"/>
        <v>1.7560975609756098</v>
      </c>
      <c r="E104" s="1">
        <v>46.1</v>
      </c>
      <c r="F104" s="1">
        <f t="shared" si="53"/>
        <v>1.1462450592885376</v>
      </c>
      <c r="G104" s="1">
        <v>26.8</v>
      </c>
      <c r="H104" s="1">
        <f t="shared" si="54"/>
        <v>0.7580174927113706</v>
      </c>
      <c r="I104" s="1">
        <v>2</v>
      </c>
      <c r="J104" s="1">
        <f t="shared" si="55"/>
        <v>0.29411764705882354</v>
      </c>
      <c r="K104" s="1">
        <v>11</v>
      </c>
      <c r="L104" s="1">
        <f t="shared" si="56"/>
        <v>0.8661417322834646</v>
      </c>
      <c r="M104" s="1">
        <v>1</v>
      </c>
      <c r="N104" s="1">
        <f t="shared" si="57"/>
        <v>0.8333333333333334</v>
      </c>
      <c r="O104" s="1">
        <v>7</v>
      </c>
      <c r="P104" s="1">
        <f t="shared" si="63"/>
        <v>2.6315789473684212</v>
      </c>
      <c r="Q104" s="1">
        <v>0</v>
      </c>
      <c r="R104" s="1">
        <v>0</v>
      </c>
      <c r="S104" s="1">
        <v>2496</v>
      </c>
      <c r="T104" s="1">
        <f t="shared" si="58"/>
        <v>3.7221869040050857</v>
      </c>
      <c r="U104" s="1">
        <v>58.2</v>
      </c>
      <c r="V104" s="1">
        <f t="shared" si="59"/>
        <v>5.890804597701149</v>
      </c>
      <c r="W104" s="1">
        <v>133</v>
      </c>
      <c r="X104" s="1">
        <f t="shared" si="60"/>
        <v>4.423076923076923</v>
      </c>
      <c r="Y104" s="1">
        <v>4</v>
      </c>
      <c r="Z104" s="1">
        <v>310</v>
      </c>
      <c r="AA104" s="1">
        <f t="shared" si="64"/>
        <v>2.406015037593985</v>
      </c>
      <c r="AB104" s="1">
        <v>119</v>
      </c>
      <c r="AC104" s="1">
        <f t="shared" si="66"/>
        <v>1.6161616161616161</v>
      </c>
      <c r="AD104" s="1">
        <v>0</v>
      </c>
      <c r="AE104" s="1">
        <f t="shared" si="65"/>
        <v>0</v>
      </c>
      <c r="AF104" s="1">
        <v>-13.9</v>
      </c>
      <c r="AG104" s="1">
        <f t="shared" si="61"/>
        <v>2.041666666666667</v>
      </c>
      <c r="AH104" s="1">
        <v>142</v>
      </c>
      <c r="AI104" s="1">
        <f t="shared" si="62"/>
        <v>0.9843081312410843</v>
      </c>
      <c r="AJ104" s="1">
        <v>1.3</v>
      </c>
      <c r="AK104" s="1" t="s">
        <v>80</v>
      </c>
    </row>
    <row r="105" spans="1:37" ht="12.75">
      <c r="A105" s="1" t="s">
        <v>81</v>
      </c>
      <c r="B105" s="1">
        <f t="shared" si="50"/>
        <v>49.40970717410686</v>
      </c>
      <c r="C105" s="1">
        <v>18.5</v>
      </c>
      <c r="D105" s="1">
        <f t="shared" si="52"/>
        <v>1.4634146341463414</v>
      </c>
      <c r="E105" s="1">
        <v>51.9</v>
      </c>
      <c r="F105" s="1">
        <f t="shared" si="53"/>
        <v>1.6047430830039524</v>
      </c>
      <c r="G105" s="1">
        <v>29.1</v>
      </c>
      <c r="H105" s="1">
        <f t="shared" si="54"/>
        <v>1.428571428571429</v>
      </c>
      <c r="I105" s="1">
        <v>5</v>
      </c>
      <c r="J105" s="1">
        <f t="shared" si="55"/>
        <v>0.7352941176470589</v>
      </c>
      <c r="K105" s="1">
        <v>2</v>
      </c>
      <c r="L105" s="1">
        <f t="shared" si="56"/>
        <v>0.15748031496062992</v>
      </c>
      <c r="M105" s="1">
        <v>1</v>
      </c>
      <c r="N105" s="1">
        <f t="shared" si="57"/>
        <v>0.8333333333333334</v>
      </c>
      <c r="O105" s="1">
        <v>5</v>
      </c>
      <c r="P105" s="1">
        <f t="shared" si="63"/>
        <v>1.5789473684210527</v>
      </c>
      <c r="Q105" s="1">
        <v>0</v>
      </c>
      <c r="R105" s="1">
        <v>0</v>
      </c>
      <c r="S105" s="1">
        <v>2838</v>
      </c>
      <c r="T105" s="1">
        <f t="shared" si="58"/>
        <v>4.809281627463445</v>
      </c>
      <c r="U105" s="1">
        <v>51.4</v>
      </c>
      <c r="V105" s="1">
        <f t="shared" si="59"/>
        <v>3.936781609195401</v>
      </c>
      <c r="W105" s="1">
        <v>122</v>
      </c>
      <c r="X105" s="1">
        <f t="shared" si="60"/>
        <v>3.3653846153846154</v>
      </c>
      <c r="Y105" s="1">
        <v>1</v>
      </c>
      <c r="Z105" s="1">
        <v>345</v>
      </c>
      <c r="AA105" s="1">
        <f t="shared" si="64"/>
        <v>3.06390977443609</v>
      </c>
      <c r="AB105" s="1">
        <v>123</v>
      </c>
      <c r="AC105" s="1">
        <f t="shared" si="66"/>
        <v>2.0202020202020203</v>
      </c>
      <c r="AD105" s="1">
        <v>4</v>
      </c>
      <c r="AE105" s="1">
        <f t="shared" si="65"/>
        <v>0.5405405405405405</v>
      </c>
      <c r="AF105" s="1">
        <v>-0.7</v>
      </c>
      <c r="AG105" s="1">
        <f t="shared" si="61"/>
        <v>3.875</v>
      </c>
      <c r="AH105" s="1">
        <v>94</v>
      </c>
      <c r="AI105" s="1">
        <f t="shared" si="62"/>
        <v>0.6419400855920114</v>
      </c>
      <c r="AJ105" s="1">
        <v>3.4</v>
      </c>
      <c r="AK105" s="1" t="s">
        <v>81</v>
      </c>
    </row>
    <row r="106" spans="1:37" ht="12.75">
      <c r="A106" s="1" t="s">
        <v>94</v>
      </c>
      <c r="B106" s="1">
        <f t="shared" si="50"/>
        <v>48.43813320294472</v>
      </c>
      <c r="C106" s="1">
        <v>9.5</v>
      </c>
      <c r="D106" s="1">
        <f t="shared" si="52"/>
        <v>0.5853658536585366</v>
      </c>
      <c r="E106" s="1">
        <v>49.9</v>
      </c>
      <c r="F106" s="1">
        <f t="shared" si="53"/>
        <v>1.4466403162055332</v>
      </c>
      <c r="G106" s="1">
        <v>32.6</v>
      </c>
      <c r="H106" s="1">
        <f t="shared" si="54"/>
        <v>2.448979591836735</v>
      </c>
      <c r="I106" s="1">
        <v>5</v>
      </c>
      <c r="J106" s="1">
        <f t="shared" si="55"/>
        <v>0.7352941176470589</v>
      </c>
      <c r="K106" s="1">
        <v>9</v>
      </c>
      <c r="L106" s="1">
        <f t="shared" si="56"/>
        <v>0.7086614173228347</v>
      </c>
      <c r="M106" s="1">
        <v>0</v>
      </c>
      <c r="N106" s="1">
        <f t="shared" si="57"/>
        <v>0</v>
      </c>
      <c r="O106" s="1">
        <v>7</v>
      </c>
      <c r="P106" s="1">
        <f t="shared" si="63"/>
        <v>2.6315789473684212</v>
      </c>
      <c r="Q106" s="1">
        <v>2</v>
      </c>
      <c r="R106" s="1">
        <f>8*(Q106-1)/15+2</f>
        <v>2.533333333333333</v>
      </c>
      <c r="S106" s="1">
        <v>1919</v>
      </c>
      <c r="T106" s="1">
        <f t="shared" si="58"/>
        <v>1.888111888111888</v>
      </c>
      <c r="U106" s="1">
        <v>49.3</v>
      </c>
      <c r="V106" s="1">
        <f t="shared" si="59"/>
        <v>3.3333333333333317</v>
      </c>
      <c r="W106" s="1">
        <v>133</v>
      </c>
      <c r="X106" s="1">
        <f t="shared" si="60"/>
        <v>4.423076923076923</v>
      </c>
      <c r="Y106" s="1">
        <v>2</v>
      </c>
      <c r="Z106" s="1">
        <v>256</v>
      </c>
      <c r="AA106" s="1">
        <f t="shared" si="64"/>
        <v>1.3909774436090225</v>
      </c>
      <c r="AB106" s="1">
        <v>121</v>
      </c>
      <c r="AC106" s="1">
        <f t="shared" si="66"/>
        <v>1.8181818181818181</v>
      </c>
      <c r="AD106" s="1">
        <v>4</v>
      </c>
      <c r="AE106" s="1">
        <f t="shared" si="65"/>
        <v>0.5405405405405405</v>
      </c>
      <c r="AF106" s="1">
        <v>1</v>
      </c>
      <c r="AG106" s="1">
        <f t="shared" si="61"/>
        <v>4.111111111111112</v>
      </c>
      <c r="AH106" s="1">
        <v>196</v>
      </c>
      <c r="AI106" s="1">
        <f t="shared" si="62"/>
        <v>1.3694721825962912</v>
      </c>
      <c r="AJ106" s="1">
        <v>0.8</v>
      </c>
      <c r="AK106" s="1" t="s">
        <v>94</v>
      </c>
    </row>
    <row r="107" spans="1:37" ht="12.75">
      <c r="A107" s="2" t="s">
        <v>136</v>
      </c>
      <c r="B107" s="1">
        <f t="shared" si="50"/>
        <v>48.41882169016648</v>
      </c>
      <c r="C107" s="2">
        <v>20</v>
      </c>
      <c r="D107" s="2">
        <f t="shared" si="52"/>
        <v>1.6097560975609757</v>
      </c>
      <c r="E107" s="2">
        <v>38.5</v>
      </c>
      <c r="F107" s="2">
        <f t="shared" si="53"/>
        <v>0.5454545454545453</v>
      </c>
      <c r="G107" s="2">
        <v>27.1</v>
      </c>
      <c r="H107" s="2">
        <f t="shared" si="54"/>
        <v>0.8454810495626828</v>
      </c>
      <c r="I107" s="2">
        <v>8</v>
      </c>
      <c r="J107" s="2">
        <f t="shared" si="55"/>
        <v>1.1764705882352942</v>
      </c>
      <c r="K107" s="2">
        <v>26</v>
      </c>
      <c r="L107" s="2">
        <f t="shared" si="56"/>
        <v>2.047244094488189</v>
      </c>
      <c r="M107" s="2">
        <v>2</v>
      </c>
      <c r="N107" s="2">
        <f t="shared" si="57"/>
        <v>1.6666666666666667</v>
      </c>
      <c r="O107" s="2">
        <v>5</v>
      </c>
      <c r="P107" s="2">
        <f t="shared" si="63"/>
        <v>1.5789473684210527</v>
      </c>
      <c r="Q107" s="2">
        <v>1</v>
      </c>
      <c r="R107" s="2">
        <v>2</v>
      </c>
      <c r="S107" s="2">
        <v>1707</v>
      </c>
      <c r="T107" s="2">
        <f t="shared" si="58"/>
        <v>1.214240305149396</v>
      </c>
      <c r="U107" s="2">
        <v>48.1</v>
      </c>
      <c r="V107" s="2">
        <f t="shared" si="59"/>
        <v>2.9885057471264362</v>
      </c>
      <c r="W107" s="2">
        <v>139</v>
      </c>
      <c r="X107" s="2">
        <f t="shared" si="60"/>
        <v>5</v>
      </c>
      <c r="Y107" s="2">
        <v>1</v>
      </c>
      <c r="Z107" s="2">
        <v>242</v>
      </c>
      <c r="AA107" s="2">
        <f t="shared" si="64"/>
        <v>1.1278195488721805</v>
      </c>
      <c r="AB107" s="2">
        <v>108</v>
      </c>
      <c r="AC107" s="2">
        <f t="shared" si="66"/>
        <v>0.5050505050505051</v>
      </c>
      <c r="AD107" s="2">
        <v>10</v>
      </c>
      <c r="AE107" s="2">
        <f t="shared" si="65"/>
        <v>1.3513513513513513</v>
      </c>
      <c r="AF107" s="2">
        <v>-5</v>
      </c>
      <c r="AG107" s="2">
        <f t="shared" si="61"/>
        <v>3.2777777777777777</v>
      </c>
      <c r="AH107" s="2">
        <v>43</v>
      </c>
      <c r="AI107" s="2">
        <f t="shared" si="62"/>
        <v>0.27817403708987165</v>
      </c>
      <c r="AJ107" s="2">
        <v>3.4</v>
      </c>
      <c r="AK107" s="2" t="s">
        <v>138</v>
      </c>
    </row>
    <row r="108" spans="1:37" ht="12.75">
      <c r="A108" s="1" t="s">
        <v>90</v>
      </c>
      <c r="B108" s="1">
        <f t="shared" si="50"/>
        <v>47.709706643817306</v>
      </c>
      <c r="C108" s="1">
        <v>6</v>
      </c>
      <c r="D108" s="1">
        <f t="shared" si="52"/>
        <v>0.24390243902439024</v>
      </c>
      <c r="E108" s="1">
        <v>45.9</v>
      </c>
      <c r="F108" s="1">
        <f t="shared" si="53"/>
        <v>1.1304347826086953</v>
      </c>
      <c r="G108" s="1">
        <v>27.9</v>
      </c>
      <c r="H108" s="1">
        <f t="shared" si="54"/>
        <v>1.0787172011661805</v>
      </c>
      <c r="I108" s="1">
        <v>0</v>
      </c>
      <c r="J108" s="1">
        <f t="shared" si="55"/>
        <v>0</v>
      </c>
      <c r="K108" s="1">
        <v>4</v>
      </c>
      <c r="L108" s="1">
        <f t="shared" si="56"/>
        <v>0.31496062992125984</v>
      </c>
      <c r="M108" s="1">
        <v>0</v>
      </c>
      <c r="N108" s="1">
        <f t="shared" si="57"/>
        <v>0</v>
      </c>
      <c r="O108" s="1">
        <v>5</v>
      </c>
      <c r="P108" s="1">
        <f t="shared" si="63"/>
        <v>1.5789473684210527</v>
      </c>
      <c r="Q108" s="1">
        <v>4</v>
      </c>
      <c r="R108" s="1">
        <f>8*(Q108-1)/15+2</f>
        <v>3.6</v>
      </c>
      <c r="S108" s="1">
        <v>2623</v>
      </c>
      <c r="T108" s="1">
        <f t="shared" si="58"/>
        <v>4.125874125874126</v>
      </c>
      <c r="U108" s="1">
        <v>48.8</v>
      </c>
      <c r="V108" s="1">
        <f t="shared" si="59"/>
        <v>3.1896551724137914</v>
      </c>
      <c r="W108" s="1">
        <v>125</v>
      </c>
      <c r="X108" s="1">
        <f t="shared" si="60"/>
        <v>3.6538461538461537</v>
      </c>
      <c r="Y108" s="1">
        <v>0.5</v>
      </c>
      <c r="Z108" s="1">
        <v>311</v>
      </c>
      <c r="AA108" s="1">
        <f t="shared" si="64"/>
        <v>2.424812030075188</v>
      </c>
      <c r="AB108" s="1">
        <v>117</v>
      </c>
      <c r="AC108" s="1">
        <f t="shared" si="66"/>
        <v>1.4141414141414141</v>
      </c>
      <c r="AD108" s="1">
        <v>2</v>
      </c>
      <c r="AE108" s="1">
        <f t="shared" si="65"/>
        <v>0.27027027027027023</v>
      </c>
      <c r="AF108" s="1">
        <v>-10.3</v>
      </c>
      <c r="AG108" s="1">
        <f t="shared" si="61"/>
        <v>2.5416666666666665</v>
      </c>
      <c r="AH108" s="1">
        <v>143</v>
      </c>
      <c r="AI108" s="1">
        <f t="shared" si="62"/>
        <v>0.9914407988587732</v>
      </c>
      <c r="AJ108" s="1">
        <v>8.9</v>
      </c>
      <c r="AK108" s="1" t="s">
        <v>90</v>
      </c>
    </row>
    <row r="109" spans="1:37" ht="12.75">
      <c r="A109" s="1" t="s">
        <v>88</v>
      </c>
      <c r="B109" s="1">
        <f t="shared" si="50"/>
        <v>46.9055545415579</v>
      </c>
      <c r="C109" s="1">
        <v>16.5</v>
      </c>
      <c r="D109" s="1">
        <f t="shared" si="52"/>
        <v>1.2682926829268293</v>
      </c>
      <c r="E109" s="1">
        <v>40.4</v>
      </c>
      <c r="F109" s="1">
        <f t="shared" si="53"/>
        <v>0.6956521739130432</v>
      </c>
      <c r="G109" s="1">
        <v>27.1</v>
      </c>
      <c r="H109" s="1">
        <f t="shared" si="54"/>
        <v>0.8454810495626828</v>
      </c>
      <c r="I109" s="1">
        <v>1</v>
      </c>
      <c r="J109" s="1">
        <f t="shared" si="55"/>
        <v>0.14705882352941177</v>
      </c>
      <c r="K109" s="1">
        <v>23</v>
      </c>
      <c r="L109" s="1">
        <f t="shared" si="56"/>
        <v>1.8110236220472442</v>
      </c>
      <c r="M109" s="1">
        <v>1</v>
      </c>
      <c r="N109" s="1">
        <f t="shared" si="57"/>
        <v>0.8333333333333334</v>
      </c>
      <c r="O109" s="1">
        <v>2</v>
      </c>
      <c r="P109" s="1">
        <f t="shared" si="63"/>
        <v>0</v>
      </c>
      <c r="Q109" s="1">
        <v>0</v>
      </c>
      <c r="R109" s="1">
        <v>0</v>
      </c>
      <c r="S109" s="1">
        <v>2753</v>
      </c>
      <c r="T109" s="1">
        <f t="shared" si="58"/>
        <v>4.5390972663699936</v>
      </c>
      <c r="U109" s="1">
        <v>52.5</v>
      </c>
      <c r="V109" s="1">
        <f t="shared" si="59"/>
        <v>4.25287356321839</v>
      </c>
      <c r="W109" s="1">
        <v>138</v>
      </c>
      <c r="X109" s="1">
        <f t="shared" si="60"/>
        <v>4.903846153846153</v>
      </c>
      <c r="Y109" s="1">
        <v>0.2</v>
      </c>
      <c r="Z109" s="1">
        <v>303</v>
      </c>
      <c r="AA109" s="1">
        <f t="shared" si="64"/>
        <v>2.2744360902255636</v>
      </c>
      <c r="AB109" s="1">
        <v>123</v>
      </c>
      <c r="AC109" s="1">
        <f t="shared" si="66"/>
        <v>2.0202020202020203</v>
      </c>
      <c r="AD109" s="1">
        <v>5</v>
      </c>
      <c r="AE109" s="1">
        <f t="shared" si="65"/>
        <v>0.6756756756756757</v>
      </c>
      <c r="AF109" s="1">
        <v>-17.9</v>
      </c>
      <c r="AG109" s="1">
        <f t="shared" si="61"/>
        <v>1.4861111111111114</v>
      </c>
      <c r="AH109" s="1">
        <v>14</v>
      </c>
      <c r="AI109" s="1">
        <f t="shared" si="62"/>
        <v>0.07132667617689016</v>
      </c>
      <c r="AJ109" s="1">
        <v>8.4</v>
      </c>
      <c r="AK109" s="1" t="s">
        <v>88</v>
      </c>
    </row>
    <row r="110" spans="1:37" ht="12.75">
      <c r="A110" s="1" t="s">
        <v>131</v>
      </c>
      <c r="B110" s="1">
        <f t="shared" si="50"/>
        <v>46.19548336864331</v>
      </c>
      <c r="C110" s="1">
        <v>14.5</v>
      </c>
      <c r="D110" s="1">
        <f t="shared" si="52"/>
        <v>1.0731707317073171</v>
      </c>
      <c r="E110" s="1">
        <v>42.1</v>
      </c>
      <c r="F110" s="1">
        <f t="shared" si="53"/>
        <v>0.8300395256916996</v>
      </c>
      <c r="G110" s="1">
        <v>28.3</v>
      </c>
      <c r="H110" s="1">
        <f t="shared" si="54"/>
        <v>1.1953352769679304</v>
      </c>
      <c r="I110" s="1">
        <v>0</v>
      </c>
      <c r="J110" s="1">
        <f t="shared" si="55"/>
        <v>0</v>
      </c>
      <c r="K110" s="1">
        <v>6</v>
      </c>
      <c r="L110" s="1">
        <f t="shared" si="56"/>
        <v>0.4724409448818898</v>
      </c>
      <c r="M110" s="1">
        <v>4</v>
      </c>
      <c r="N110" s="1">
        <f t="shared" si="57"/>
        <v>3.3333333333333335</v>
      </c>
      <c r="O110" s="1">
        <v>5</v>
      </c>
      <c r="P110" s="1">
        <f t="shared" si="63"/>
        <v>1.5789473684210527</v>
      </c>
      <c r="Q110" s="1">
        <v>1</v>
      </c>
      <c r="R110" s="1">
        <v>2</v>
      </c>
      <c r="S110" s="1">
        <v>1268</v>
      </c>
      <c r="T110" s="1">
        <f t="shared" si="58"/>
        <v>-0.18118245390972662</v>
      </c>
      <c r="U110" s="1">
        <v>37.1</v>
      </c>
      <c r="V110" s="1">
        <f t="shared" si="59"/>
        <v>-0.17241379310344868</v>
      </c>
      <c r="W110" s="1">
        <v>128</v>
      </c>
      <c r="X110" s="1">
        <f t="shared" si="60"/>
        <v>3.942307692307692</v>
      </c>
      <c r="Y110" s="1">
        <v>2</v>
      </c>
      <c r="Z110" s="1">
        <v>223</v>
      </c>
      <c r="AA110" s="1">
        <f t="shared" si="64"/>
        <v>0.7706766917293233</v>
      </c>
      <c r="AB110" s="1">
        <v>121</v>
      </c>
      <c r="AC110" s="1">
        <f t="shared" si="66"/>
        <v>1.8181818181818181</v>
      </c>
      <c r="AD110" s="1">
        <v>0</v>
      </c>
      <c r="AE110" s="1">
        <f t="shared" si="65"/>
        <v>0</v>
      </c>
      <c r="AF110" s="1">
        <v>10.6</v>
      </c>
      <c r="AG110" s="1">
        <f t="shared" si="61"/>
        <v>5.444444444444445</v>
      </c>
      <c r="AH110" s="1">
        <v>23</v>
      </c>
      <c r="AI110" s="1">
        <f t="shared" si="62"/>
        <v>0.1355206847360913</v>
      </c>
      <c r="AJ110" s="1">
        <v>6</v>
      </c>
      <c r="AK110" s="1" t="s">
        <v>132</v>
      </c>
    </row>
    <row r="111" spans="5:36" ht="12.75">
      <c r="E111" s="1" t="s">
        <v>96</v>
      </c>
      <c r="G111" s="1" t="s">
        <v>97</v>
      </c>
      <c r="I111" s="1" t="s">
        <v>98</v>
      </c>
      <c r="K111" s="1" t="s">
        <v>99</v>
      </c>
      <c r="M111" s="1" t="s">
        <v>107</v>
      </c>
      <c r="S111" s="1" t="s">
        <v>96</v>
      </c>
      <c r="U111" s="1" t="s">
        <v>108</v>
      </c>
      <c r="Y111" s="1" t="s">
        <v>103</v>
      </c>
      <c r="Z111" s="1" t="s">
        <v>109</v>
      </c>
      <c r="AA111" s="1" t="s">
        <v>103</v>
      </c>
      <c r="AB111" s="1" t="s">
        <v>110</v>
      </c>
      <c r="AD111" s="1" t="s">
        <v>111</v>
      </c>
      <c r="AF111" s="1" t="s">
        <v>112</v>
      </c>
      <c r="AG111" s="1" t="s">
        <v>113</v>
      </c>
      <c r="AH111" s="1" t="s">
        <v>114</v>
      </c>
      <c r="AI111" s="1" t="s">
        <v>113</v>
      </c>
      <c r="AJ111" s="2" t="s">
        <v>116</v>
      </c>
    </row>
    <row r="112" spans="3:36" ht="12.75">
      <c r="C112" s="1" t="s">
        <v>100</v>
      </c>
      <c r="D112" s="1" t="s">
        <v>101</v>
      </c>
      <c r="E112" s="1" t="s">
        <v>102</v>
      </c>
      <c r="F112" s="1" t="s">
        <v>101</v>
      </c>
      <c r="G112" s="1" t="s">
        <v>102</v>
      </c>
      <c r="H112" s="1" t="s">
        <v>103</v>
      </c>
      <c r="I112" s="1" t="s">
        <v>102</v>
      </c>
      <c r="J112" s="1" t="s">
        <v>104</v>
      </c>
      <c r="K112" s="1" t="s">
        <v>105</v>
      </c>
      <c r="L112" s="1" t="s">
        <v>106</v>
      </c>
      <c r="M112" s="1" t="s">
        <v>115</v>
      </c>
      <c r="N112" s="1" t="s">
        <v>106</v>
      </c>
      <c r="O112" s="1" t="s">
        <v>115</v>
      </c>
      <c r="P112" s="1" t="s">
        <v>116</v>
      </c>
      <c r="Q112" s="1" t="s">
        <v>117</v>
      </c>
      <c r="R112" s="1" t="s">
        <v>103</v>
      </c>
      <c r="S112" s="1" t="s">
        <v>118</v>
      </c>
      <c r="T112" s="1" t="s">
        <v>113</v>
      </c>
      <c r="U112" s="1" t="s">
        <v>118</v>
      </c>
      <c r="V112" s="1" t="s">
        <v>113</v>
      </c>
      <c r="W112" s="1" t="s">
        <v>119</v>
      </c>
      <c r="X112" s="1" t="s">
        <v>106</v>
      </c>
      <c r="Y112" s="1" t="s">
        <v>120</v>
      </c>
      <c r="Z112" s="1" t="s">
        <v>121</v>
      </c>
      <c r="AB112" s="1" t="s">
        <v>121</v>
      </c>
      <c r="AC112" s="1" t="s">
        <v>103</v>
      </c>
      <c r="AD112" s="1" t="s">
        <v>121</v>
      </c>
      <c r="AE112" s="1" t="s">
        <v>103</v>
      </c>
      <c r="AJ112" s="1" t="s">
        <v>127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Lehigh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Dqavis</dc:creator>
  <cp:keywords/>
  <dc:description/>
  <cp:lastModifiedBy>Don Davis</cp:lastModifiedBy>
  <cp:lastPrinted>2020-11-13T14:13:38Z</cp:lastPrinted>
  <dcterms:created xsi:type="dcterms:W3CDTF">2010-10-16T01:50:40Z</dcterms:created>
  <dcterms:modified xsi:type="dcterms:W3CDTF">2020-11-13T14:39:07Z</dcterms:modified>
  <cp:category/>
  <cp:version/>
  <cp:contentType/>
  <cp:contentStatus/>
</cp:coreProperties>
</file>