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<sst xmlns="http://schemas.openxmlformats.org/spreadsheetml/2006/main" count="165" uniqueCount="68">
  <si>
    <t>R.Clemens</t>
  </si>
  <si>
    <t>G.Maddux</t>
  </si>
  <si>
    <t>T.Seaver</t>
  </si>
  <si>
    <t>W.Spahn</t>
  </si>
  <si>
    <t>R.Johnson</t>
  </si>
  <si>
    <t>P.Martinez</t>
  </si>
  <si>
    <t>B.Feller</t>
  </si>
  <si>
    <t>S.Carlton</t>
  </si>
  <si>
    <t>S.Koufax</t>
  </si>
  <si>
    <t>R.Roberts</t>
  </si>
  <si>
    <t>J.Palmer</t>
  </si>
  <si>
    <t>B.Gibson</t>
  </si>
  <si>
    <t>J.Marichal</t>
  </si>
  <si>
    <t>G.Perry</t>
  </si>
  <si>
    <t>F.Jenkins</t>
  </si>
  <si>
    <t>B.Lemon</t>
  </si>
  <si>
    <t>N.Ryan</t>
  </si>
  <si>
    <t>P.Niekro</t>
  </si>
  <si>
    <t>W.Ford</t>
  </si>
  <si>
    <t>B.Blyleven</t>
  </si>
  <si>
    <t>K.Brown</t>
  </si>
  <si>
    <t>D.Drysdale</t>
  </si>
  <si>
    <t>T.Glavine</t>
  </si>
  <si>
    <t>M.Mussina</t>
  </si>
  <si>
    <t>B.Pierce</t>
  </si>
  <si>
    <t>D.Stieb</t>
  </si>
  <si>
    <t>B.Saberhagen</t>
  </si>
  <si>
    <t>C.Schilling</t>
  </si>
  <si>
    <t>Runs</t>
  </si>
  <si>
    <t>x2</t>
  </si>
  <si>
    <t>K's</t>
  </si>
  <si>
    <t>WinShrs</t>
  </si>
  <si>
    <t>Total</t>
  </si>
  <si>
    <t>x3</t>
  </si>
  <si>
    <t>Best 5</t>
  </si>
  <si>
    <t>Best 2</t>
  </si>
  <si>
    <t>x1</t>
  </si>
  <si>
    <t>CyYng</t>
  </si>
  <si>
    <t>x3.5</t>
  </si>
  <si>
    <t>Top 5s</t>
  </si>
  <si>
    <t>MVP</t>
  </si>
  <si>
    <t>Hall</t>
  </si>
  <si>
    <t>W-L</t>
  </si>
  <si>
    <t>x1.5</t>
  </si>
  <si>
    <t>total</t>
  </si>
  <si>
    <t>x.5</t>
  </si>
  <si>
    <t>best 4</t>
  </si>
  <si>
    <t>top 4s</t>
  </si>
  <si>
    <t>J.Smoltz</t>
  </si>
  <si>
    <t>J.Santana</t>
  </si>
  <si>
    <t>Smoltz</t>
  </si>
  <si>
    <t>ERA+</t>
  </si>
  <si>
    <t>adj</t>
  </si>
  <si>
    <t>J.Bunning</t>
  </si>
  <si>
    <t>R.Halladay</t>
  </si>
  <si>
    <t>best 5</t>
  </si>
  <si>
    <t>WAR</t>
  </si>
  <si>
    <t>F.Hernandez</t>
  </si>
  <si>
    <t>C.Kershaw</t>
  </si>
  <si>
    <t>post</t>
  </si>
  <si>
    <t>top 2s</t>
  </si>
  <si>
    <t>J.Verlander</t>
  </si>
  <si>
    <t>M.Scherzer</t>
  </si>
  <si>
    <t>Z.Greinke</t>
  </si>
  <si>
    <t>C.Sabathia</t>
  </si>
  <si>
    <t>J.DeGrom</t>
  </si>
  <si>
    <t>Cole</t>
  </si>
  <si>
    <t>G.Cole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</si>
</sst>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4"/>
  <sheetViews>
    <sheetView tabSelected="1" zoomScale="85" zoomScaleNormal="85" zoomScalePageLayoutView="0" workbookViewId="0" topLeftCell="A1">
      <selection activeCell="A1" sqref="A1:IV2"/>
    </sheetView>
  </sheetViews>
  <sheetFormatPr defaultColWidth="8.7109375" defaultRowHeight="12.75"/>
  <cols>
    <col min="1" max="1" width="12.7109375" style="1" customWidth="1"/>
    <col min="2" max="2" width="7.7109375" style="1" customWidth="1"/>
    <col min="3" max="4" width="5.7109375" style="1" customWidth="1"/>
    <col min="5" max="8" width="6.28125" style="1" customWidth="1"/>
    <col min="9" max="12" width="5.7109375" style="1" customWidth="1"/>
    <col min="13" max="17" width="4.7109375" style="1" customWidth="1"/>
    <col min="18" max="19" width="5.7109375" style="1" customWidth="1"/>
    <col min="20" max="20" width="6.7109375" style="1" customWidth="1"/>
    <col min="21" max="23" width="5.7109375" style="1" customWidth="1"/>
    <col min="24" max="24" width="8.140625" style="1" customWidth="1"/>
    <col min="25" max="25" width="5.7109375" style="1" customWidth="1"/>
    <col min="26" max="26" width="8.140625" style="1" customWidth="1"/>
    <col min="27" max="34" width="5.7109375" style="1" customWidth="1"/>
    <col min="35" max="16384" width="8.7109375" style="1" customWidth="1"/>
  </cols>
  <sheetData>
    <row r="1" spans="3:34" ht="12.75">
      <c r="C1" s="1" t="s">
        <v>28</v>
      </c>
      <c r="E1" s="1" t="s">
        <v>28</v>
      </c>
      <c r="G1" s="1" t="s">
        <v>28</v>
      </c>
      <c r="R1" s="1" t="s">
        <v>30</v>
      </c>
      <c r="V1" s="1" t="s">
        <v>51</v>
      </c>
      <c r="X1" s="1" t="s">
        <v>31</v>
      </c>
      <c r="Z1" s="1" t="s">
        <v>31</v>
      </c>
      <c r="AB1" s="1" t="s">
        <v>31</v>
      </c>
      <c r="AD1" s="1" t="s">
        <v>56</v>
      </c>
      <c r="AF1" s="1" t="s">
        <v>56</v>
      </c>
      <c r="AH1" s="1" t="s">
        <v>59</v>
      </c>
    </row>
    <row r="2" spans="3:34" ht="12.75">
      <c r="C2" s="1" t="s">
        <v>32</v>
      </c>
      <c r="D2" s="1" t="s">
        <v>33</v>
      </c>
      <c r="E2" s="1" t="s">
        <v>34</v>
      </c>
      <c r="F2" s="1" t="s">
        <v>33</v>
      </c>
      <c r="G2" s="1" t="s">
        <v>35</v>
      </c>
      <c r="H2" s="1" t="s">
        <v>36</v>
      </c>
      <c r="I2" s="1" t="s">
        <v>37</v>
      </c>
      <c r="J2" s="1" t="s">
        <v>38</v>
      </c>
      <c r="K2" s="1" t="s">
        <v>39</v>
      </c>
      <c r="L2" s="1" t="s">
        <v>33</v>
      </c>
      <c r="M2" s="1" t="s">
        <v>40</v>
      </c>
      <c r="N2" s="1" t="s">
        <v>29</v>
      </c>
      <c r="O2" s="1" t="s">
        <v>41</v>
      </c>
      <c r="P2" s="1" t="s">
        <v>42</v>
      </c>
      <c r="Q2" s="1" t="s">
        <v>43</v>
      </c>
      <c r="R2" s="1" t="s">
        <v>44</v>
      </c>
      <c r="S2" s="1" t="s">
        <v>45</v>
      </c>
      <c r="T2" s="2" t="s">
        <v>60</v>
      </c>
      <c r="U2" s="1" t="s">
        <v>45</v>
      </c>
      <c r="V2" s="1" t="s">
        <v>52</v>
      </c>
      <c r="W2" s="1" t="s">
        <v>43</v>
      </c>
      <c r="X2" s="1" t="s">
        <v>44</v>
      </c>
      <c r="Y2" s="1" t="s">
        <v>29</v>
      </c>
      <c r="Z2" s="1" t="s">
        <v>46</v>
      </c>
      <c r="AA2" s="1" t="s">
        <v>29</v>
      </c>
      <c r="AB2" s="1" t="s">
        <v>47</v>
      </c>
      <c r="AD2" s="1" t="s">
        <v>44</v>
      </c>
      <c r="AE2" s="1" t="s">
        <v>36</v>
      </c>
      <c r="AF2" s="1" t="s">
        <v>55</v>
      </c>
      <c r="AG2" s="1" t="s">
        <v>36</v>
      </c>
      <c r="AH2" s="1" t="s">
        <v>43</v>
      </c>
    </row>
    <row r="3" spans="1:35" ht="12.75">
      <c r="A3" s="1" t="s">
        <v>0</v>
      </c>
      <c r="B3" s="1">
        <f>3*D3+3*F3+H3+3.5*J3+3*L3+2*N3+2*O3+1.5*Q3+0.5*S3+0.5*U3+1.5*W3+2*Y3+2*AA3+2*AC3+AE3+AG3+AH3*1</f>
        <v>268.7534725773288</v>
      </c>
      <c r="C3" s="1">
        <v>708</v>
      </c>
      <c r="D3" s="1">
        <f>(C3-163)/54.5</f>
        <v>10</v>
      </c>
      <c r="E3" s="1">
        <v>279</v>
      </c>
      <c r="F3" s="1">
        <f>(E3-142)/15.7</f>
        <v>8.726114649681529</v>
      </c>
      <c r="G3" s="1">
        <v>128</v>
      </c>
      <c r="H3" s="1">
        <f>(G3-64)/8.2</f>
        <v>7.8048780487804885</v>
      </c>
      <c r="I3" s="1">
        <v>75</v>
      </c>
      <c r="J3" s="1">
        <f>(I3-5)/7</f>
        <v>10</v>
      </c>
      <c r="K3" s="1">
        <v>249</v>
      </c>
      <c r="L3" s="1">
        <f>(K3-46)/20.3</f>
        <v>10</v>
      </c>
      <c r="M3" s="1">
        <v>26</v>
      </c>
      <c r="N3" s="1">
        <f>(M3)/2.6</f>
        <v>10</v>
      </c>
      <c r="O3" s="1">
        <v>2.5</v>
      </c>
      <c r="P3" s="1">
        <v>63.8</v>
      </c>
      <c r="Q3" s="1">
        <f>(P3-1.3)/6.45</f>
        <v>9.689922480620154</v>
      </c>
      <c r="R3" s="1">
        <v>4672</v>
      </c>
      <c r="S3" s="1">
        <f>(R3-1206)/450.8</f>
        <v>7.688553682342502</v>
      </c>
      <c r="T3" s="1">
        <v>6</v>
      </c>
      <c r="U3" s="1">
        <f>T3*1.66</f>
        <v>9.959999999999999</v>
      </c>
      <c r="V3" s="1">
        <v>143</v>
      </c>
      <c r="W3" s="1">
        <f>(V3-111)/4.3</f>
        <v>7.441860465116279</v>
      </c>
      <c r="X3" s="1">
        <v>440</v>
      </c>
      <c r="Y3" s="1">
        <f>(X3-96)/34.4</f>
        <v>10</v>
      </c>
      <c r="Z3" s="1">
        <v>117</v>
      </c>
      <c r="AA3" s="1">
        <f>(Z3-79)/4.9</f>
        <v>7.755102040816326</v>
      </c>
      <c r="AB3" s="1">
        <v>31</v>
      </c>
      <c r="AC3" s="1">
        <f>AB3/3.1</f>
        <v>10</v>
      </c>
      <c r="AD3" s="1">
        <v>128.4</v>
      </c>
      <c r="AE3" s="1">
        <f>(AD3-32.2)/9.62</f>
        <v>10.000000000000002</v>
      </c>
      <c r="AF3" s="1">
        <v>44</v>
      </c>
      <c r="AG3" s="1">
        <f>(AF3-24.6)/2.1</f>
        <v>9.238095238095237</v>
      </c>
      <c r="AH3" s="1">
        <v>5.5</v>
      </c>
      <c r="AI3" s="1" t="s">
        <v>0</v>
      </c>
    </row>
    <row r="4" spans="1:35" ht="12.75">
      <c r="A4" s="1" t="s">
        <v>4</v>
      </c>
      <c r="B4" s="1">
        <f>3*D4+3*F4+H4+3.5*J4+3*L4+2*N4+2*O4+1.5*Q4+0.5*S4+0.5*U4+1.5*W4+2*Y4+2*AA4+2*AC4+AE4+AG4+AH4*1</f>
        <v>216.40089374410792</v>
      </c>
      <c r="C4" s="1">
        <v>496</v>
      </c>
      <c r="D4" s="1">
        <f>(C4-163)/54.5</f>
        <v>6.110091743119266</v>
      </c>
      <c r="E4" s="1">
        <v>283</v>
      </c>
      <c r="F4" s="1">
        <f>(E4-142)/15.7</f>
        <v>8.980891719745223</v>
      </c>
      <c r="G4" s="1">
        <v>119</v>
      </c>
      <c r="H4" s="1">
        <f>(G4-64)/8.2</f>
        <v>6.707317073170732</v>
      </c>
      <c r="I4" s="1">
        <v>54</v>
      </c>
      <c r="J4" s="1">
        <f>(I4-5)/7</f>
        <v>7</v>
      </c>
      <c r="K4" s="1">
        <v>219</v>
      </c>
      <c r="L4" s="1">
        <f>(K4-46)/20.3</f>
        <v>8.52216748768473</v>
      </c>
      <c r="M4" s="1">
        <v>10</v>
      </c>
      <c r="N4" s="1">
        <f>(M4)/2.6</f>
        <v>3.846153846153846</v>
      </c>
      <c r="O4" s="1">
        <v>9.9</v>
      </c>
      <c r="P4" s="1">
        <v>45.4</v>
      </c>
      <c r="Q4" s="1">
        <f>(P4-1.3)/6.45</f>
        <v>6.837209302325581</v>
      </c>
      <c r="R4" s="1">
        <v>4875</v>
      </c>
      <c r="S4" s="1">
        <f>(R4-1206)/450.8</f>
        <v>8.138864241348713</v>
      </c>
      <c r="T4" s="1">
        <v>6</v>
      </c>
      <c r="U4" s="1">
        <f>T4*1.66</f>
        <v>9.959999999999999</v>
      </c>
      <c r="V4" s="1">
        <v>136</v>
      </c>
      <c r="W4" s="1">
        <f>(V4-111)/4.3</f>
        <v>5.813953488372094</v>
      </c>
      <c r="X4" s="1">
        <v>329</v>
      </c>
      <c r="Y4" s="1">
        <f>(X4-96)/34.4</f>
        <v>6.773255813953488</v>
      </c>
      <c r="Z4" s="1">
        <v>107</v>
      </c>
      <c r="AA4" s="1">
        <f>(Z4-79)/4.9</f>
        <v>5.7142857142857135</v>
      </c>
      <c r="AB4" s="1">
        <v>20</v>
      </c>
      <c r="AC4" s="1">
        <f>AB4/3.1</f>
        <v>6.451612903225806</v>
      </c>
      <c r="AD4" s="1">
        <v>91.8</v>
      </c>
      <c r="AE4" s="1">
        <f>(AD4-32.2)/9.62</f>
        <v>6.1954261954261955</v>
      </c>
      <c r="AF4" s="1">
        <v>40.9</v>
      </c>
      <c r="AG4" s="1">
        <f>(AF4-24.6)/2.1</f>
        <v>7.76190476190476</v>
      </c>
      <c r="AH4" s="1">
        <v>7</v>
      </c>
      <c r="AI4" s="1" t="s">
        <v>4</v>
      </c>
    </row>
    <row r="5" spans="1:35" ht="12.75">
      <c r="A5" s="1" t="s">
        <v>1</v>
      </c>
      <c r="B5" s="1">
        <f>3*D5+3*F5+H5+3.5*J5+3*L5+2*N5+2*O5+1.5*Q5+0.5*S5+0.5*U5+1.5*W5+2*Y5+2*AA5+2*AC5+AE5+AG5+AH5*1</f>
        <v>210.00774441940212</v>
      </c>
      <c r="C5" s="1">
        <v>531</v>
      </c>
      <c r="D5" s="1">
        <f>(C5-163)/54.5</f>
        <v>6.752293577981652</v>
      </c>
      <c r="E5" s="1">
        <v>272</v>
      </c>
      <c r="F5" s="1">
        <f>(E5-142)/15.7</f>
        <v>8.280254777070065</v>
      </c>
      <c r="G5" s="1">
        <v>119</v>
      </c>
      <c r="H5" s="1">
        <f>(G5-64)/8.2</f>
        <v>6.707317073170732</v>
      </c>
      <c r="I5" s="1">
        <v>52</v>
      </c>
      <c r="J5" s="1">
        <f>(I5-5)/7</f>
        <v>6.714285714285714</v>
      </c>
      <c r="K5" s="1">
        <v>200</v>
      </c>
      <c r="L5" s="1">
        <f>(K5-46)/20.3</f>
        <v>7.586206896551724</v>
      </c>
      <c r="M5" s="1">
        <v>10</v>
      </c>
      <c r="N5" s="1">
        <f>(M5)/2.6</f>
        <v>3.846153846153846</v>
      </c>
      <c r="O5" s="1">
        <v>9.8</v>
      </c>
      <c r="P5" s="1">
        <v>34.4</v>
      </c>
      <c r="Q5" s="1">
        <f>(P5-1.3)/6.45</f>
        <v>5.131782945736434</v>
      </c>
      <c r="R5" s="1">
        <v>3371</v>
      </c>
      <c r="S5" s="1">
        <f>(R5-1206)/450.8</f>
        <v>4.802573203194321</v>
      </c>
      <c r="T5" s="1">
        <v>4</v>
      </c>
      <c r="U5" s="1">
        <f>T5*1.66</f>
        <v>6.64</v>
      </c>
      <c r="V5" s="1">
        <v>132</v>
      </c>
      <c r="W5" s="1">
        <f>(V5-111)/4.3</f>
        <v>4.883720930232558</v>
      </c>
      <c r="X5" s="1">
        <v>396</v>
      </c>
      <c r="Y5" s="1">
        <f>(X5-96)/34.4</f>
        <v>8.720930232558139</v>
      </c>
      <c r="Z5" s="1">
        <v>109</v>
      </c>
      <c r="AA5" s="1">
        <f>(Z5-79)/4.9</f>
        <v>6.122448979591836</v>
      </c>
      <c r="AB5" s="1">
        <v>23</v>
      </c>
      <c r="AC5" s="1">
        <f>AB5/3.1</f>
        <v>7.419354838709677</v>
      </c>
      <c r="AD5" s="1">
        <v>96.8</v>
      </c>
      <c r="AE5" s="1">
        <f>(AD5-32.2)/9.62</f>
        <v>6.715176715176715</v>
      </c>
      <c r="AF5" s="1">
        <v>38.6</v>
      </c>
      <c r="AG5" s="1">
        <f>(AF5-24.6)/2.1</f>
        <v>6.666666666666666</v>
      </c>
      <c r="AH5" s="1">
        <v>6</v>
      </c>
      <c r="AI5" s="1" t="s">
        <v>1</v>
      </c>
    </row>
    <row r="6" spans="1:35" ht="12.75">
      <c r="A6" s="1" t="s">
        <v>5</v>
      </c>
      <c r="B6" s="1">
        <f>3*D6+3*F6+H6+3.5*J6+3*L6+2*N6+2*O6+1.5*Q6+0.5*S6+0.5*U6+1.5*W6+2*Y6+2*AA6+2*AC6+AE6+AG6+AH6*1</f>
        <v>201.74042468419944</v>
      </c>
      <c r="C6" s="1">
        <v>485</v>
      </c>
      <c r="D6" s="1">
        <f>(C6-163)/54.5</f>
        <v>5.908256880733945</v>
      </c>
      <c r="E6" s="1">
        <v>299</v>
      </c>
      <c r="F6" s="1">
        <f>(E6-142)/15.7</f>
        <v>10</v>
      </c>
      <c r="G6" s="1">
        <v>146</v>
      </c>
      <c r="H6" s="1">
        <f>(G6-64)/8.2</f>
        <v>10</v>
      </c>
      <c r="I6" s="1">
        <v>43</v>
      </c>
      <c r="J6" s="1">
        <f>(I6-5)/7</f>
        <v>5.428571428571429</v>
      </c>
      <c r="K6" s="1">
        <v>174</v>
      </c>
      <c r="L6" s="1">
        <f>(K6-46)/20.3</f>
        <v>6.305418719211822</v>
      </c>
      <c r="M6" s="1">
        <v>12</v>
      </c>
      <c r="N6" s="1">
        <f>(M6)/2.6</f>
        <v>4.615384615384615</v>
      </c>
      <c r="O6" s="1">
        <v>9.3</v>
      </c>
      <c r="P6" s="1">
        <v>60.5</v>
      </c>
      <c r="Q6" s="1">
        <f>(P6-1.3)/6.45</f>
        <v>9.178294573643411</v>
      </c>
      <c r="R6" s="1">
        <v>3154</v>
      </c>
      <c r="S6" s="1">
        <f>(R6-1206)/450.8</f>
        <v>4.321206743566992</v>
      </c>
      <c r="T6" s="1">
        <v>4</v>
      </c>
      <c r="U6" s="1">
        <f>T6*1.66</f>
        <v>6.64</v>
      </c>
      <c r="V6" s="1">
        <v>154</v>
      </c>
      <c r="W6" s="1">
        <f>(V6-111)/4.3</f>
        <v>10</v>
      </c>
      <c r="X6" s="1">
        <v>258</v>
      </c>
      <c r="Y6" s="1">
        <f>(X6-96)/34.4</f>
        <v>4.709302325581396</v>
      </c>
      <c r="Z6" s="1">
        <v>103</v>
      </c>
      <c r="AA6" s="1">
        <f>(Z6-79)/4.9</f>
        <v>4.897959183673469</v>
      </c>
      <c r="AB6" s="1">
        <v>11</v>
      </c>
      <c r="AC6" s="1">
        <f>AB6/3.1</f>
        <v>3.5483870967741935</v>
      </c>
      <c r="AD6" s="1">
        <v>75.9</v>
      </c>
      <c r="AE6" s="1">
        <f>(AD6-32.2)/9.62</f>
        <v>4.542619542619543</v>
      </c>
      <c r="AF6" s="1">
        <v>40.7</v>
      </c>
      <c r="AG6" s="1">
        <f>(AF6-24.6)/2.1</f>
        <v>7.666666666666667</v>
      </c>
      <c r="AH6" s="1">
        <v>5.5</v>
      </c>
      <c r="AI6" s="1" t="s">
        <v>5</v>
      </c>
    </row>
    <row r="7" spans="1:35" ht="12.75">
      <c r="A7" s="1" t="s">
        <v>2</v>
      </c>
      <c r="B7" s="1">
        <f>3*D7+3*F7+H7+3.5*J7+3*L7+2*N7+2*O7+1.5*Q7+0.5*S7+0.5*U7+1.5*W7+2*Y7+2*AA7+2*AC7+AE7+AG7+AH7*1</f>
        <v>190.337868475134</v>
      </c>
      <c r="C7" s="1">
        <v>438</v>
      </c>
      <c r="D7" s="1">
        <f>(C7-163)/54.5</f>
        <v>5.045871559633028</v>
      </c>
      <c r="E7" s="1">
        <v>230</v>
      </c>
      <c r="F7" s="1">
        <f>(E7-142)/15.7</f>
        <v>5.605095541401274</v>
      </c>
      <c r="G7" s="1">
        <v>106</v>
      </c>
      <c r="H7" s="1">
        <f>(G7-64)/8.2</f>
        <v>5.121951219512195</v>
      </c>
      <c r="I7" s="1">
        <v>45</v>
      </c>
      <c r="J7" s="1">
        <f>(I7-5)/7</f>
        <v>5.714285714285714</v>
      </c>
      <c r="K7" s="1">
        <v>130</v>
      </c>
      <c r="L7" s="1">
        <f>(K7-46)/20.3</f>
        <v>4.137931034482759</v>
      </c>
      <c r="M7" s="1">
        <v>17</v>
      </c>
      <c r="N7" s="1">
        <f>(M7)/2.6</f>
        <v>6.538461538461538</v>
      </c>
      <c r="O7" s="1">
        <v>9.9</v>
      </c>
      <c r="P7" s="1">
        <v>65.8</v>
      </c>
      <c r="Q7" s="1">
        <f>(P7-1.3)/6.45</f>
        <v>10</v>
      </c>
      <c r="R7" s="1">
        <v>3640</v>
      </c>
      <c r="S7" s="1">
        <f>(R7-1206)/450.8</f>
        <v>5.399290150842946</v>
      </c>
      <c r="T7" s="1">
        <v>3</v>
      </c>
      <c r="U7" s="1">
        <f>T7*1.66</f>
        <v>4.9799999999999995</v>
      </c>
      <c r="V7" s="1">
        <v>127</v>
      </c>
      <c r="W7" s="1">
        <f>(V7-111)/4.3</f>
        <v>3.7209302325581395</v>
      </c>
      <c r="X7" s="1">
        <v>388</v>
      </c>
      <c r="Y7" s="1">
        <f>(X7-96)/34.4</f>
        <v>8.488372093023257</v>
      </c>
      <c r="Z7" s="1">
        <v>119</v>
      </c>
      <c r="AA7" s="1">
        <f>(Z7-79)/4.9</f>
        <v>8.16326530612245</v>
      </c>
      <c r="AB7" s="1">
        <v>10</v>
      </c>
      <c r="AC7" s="1">
        <f>AB7/3.1</f>
        <v>3.225806451612903</v>
      </c>
      <c r="AD7" s="1">
        <v>105.3</v>
      </c>
      <c r="AE7" s="1">
        <f>(AD7-32.2)/9.62</f>
        <v>7.598752598752599</v>
      </c>
      <c r="AF7" s="1">
        <v>41.5</v>
      </c>
      <c r="AG7" s="1">
        <f>(AF7-24.6)/2.1</f>
        <v>8.047619047619047</v>
      </c>
      <c r="AH7" s="1">
        <v>6.8</v>
      </c>
      <c r="AI7" s="1" t="s">
        <v>2</v>
      </c>
    </row>
    <row r="8" spans="1:35" ht="12.75">
      <c r="A8" s="1" t="s">
        <v>3</v>
      </c>
      <c r="B8" s="1">
        <f>3*D8+3*F8+H8+3.5*J8+3*L8+2*N8+2*O8+1.5*Q8+0.5*S8+0.5*U8+1.5*W8+2*Y8+2*AA8+2*AC8+AE8+AG8+AH8*1</f>
        <v>177.42948568227143</v>
      </c>
      <c r="C8" s="1">
        <v>372</v>
      </c>
      <c r="D8" s="1">
        <f>(C8-163)/54.5</f>
        <v>3.834862385321101</v>
      </c>
      <c r="E8" s="1">
        <v>192</v>
      </c>
      <c r="F8" s="1">
        <f>(E8-142)/15.7</f>
        <v>3.1847133757961785</v>
      </c>
      <c r="G8" s="1">
        <v>109</v>
      </c>
      <c r="H8" s="1">
        <f>(G8-64)/8.2</f>
        <v>5.487804878048781</v>
      </c>
      <c r="I8" s="1">
        <v>61</v>
      </c>
      <c r="J8" s="1">
        <f>(I8-5)/7</f>
        <v>8</v>
      </c>
      <c r="K8" s="1">
        <v>132</v>
      </c>
      <c r="L8" s="1">
        <f>(K8-46)/20.3</f>
        <v>4.236453201970443</v>
      </c>
      <c r="M8" s="1">
        <v>19</v>
      </c>
      <c r="N8" s="1">
        <f>(M8)/2.6</f>
        <v>7.3076923076923075</v>
      </c>
      <c r="O8" s="1">
        <v>7.9</v>
      </c>
      <c r="P8" s="1">
        <v>33.9</v>
      </c>
      <c r="Q8" s="1">
        <f>(P8-1.3)/6.45</f>
        <v>5.054263565891473</v>
      </c>
      <c r="R8" s="1">
        <v>2583</v>
      </c>
      <c r="S8" s="1">
        <f>(R8-1206)/450.8</f>
        <v>3.054569653948536</v>
      </c>
      <c r="T8" s="1">
        <v>4</v>
      </c>
      <c r="U8" s="1">
        <f>T8*1.66</f>
        <v>6.64</v>
      </c>
      <c r="V8" s="1">
        <v>118</v>
      </c>
      <c r="W8" s="1">
        <f>(V8-111)/4.3</f>
        <v>1.627906976744186</v>
      </c>
      <c r="X8" s="1">
        <v>412</v>
      </c>
      <c r="Y8" s="1">
        <f>(X8-96)/34.4</f>
        <v>9.186046511627907</v>
      </c>
      <c r="Z8" s="1">
        <v>117</v>
      </c>
      <c r="AA8" s="1">
        <f>(Z8-79)/4.9</f>
        <v>7.755102040816326</v>
      </c>
      <c r="AB8" s="1">
        <v>21</v>
      </c>
      <c r="AC8" s="1">
        <f>AB8/3.1</f>
        <v>6.774193548387097</v>
      </c>
      <c r="AD8" s="1">
        <v>93.4</v>
      </c>
      <c r="AE8" s="1">
        <f>(AD8-32.2)/9.62</f>
        <v>6.361746361746363</v>
      </c>
      <c r="AF8" s="1">
        <v>37.4</v>
      </c>
      <c r="AG8" s="1">
        <f>(AF8-24.6)/2.1</f>
        <v>6.095238095238094</v>
      </c>
      <c r="AH8" s="1">
        <v>5</v>
      </c>
      <c r="AI8" s="1" t="s">
        <v>3</v>
      </c>
    </row>
    <row r="9" spans="1:35" ht="12.75">
      <c r="A9" s="2" t="s">
        <v>61</v>
      </c>
      <c r="B9" s="1">
        <f>3*D9+3*F9+H9+3.5*J9+3*L9+2*N9+2*O9+1.5*Q9+0.5*S9+0.5*U9+1.5*W9+2*Y9+2*AA9+2*AC9+AE9+AG9+AH9*1</f>
        <v>163.37785312936862</v>
      </c>
      <c r="C9" s="1">
        <v>379</v>
      </c>
      <c r="D9" s="1">
        <f>(C9-163)/54.5</f>
        <v>3.963302752293578</v>
      </c>
      <c r="E9" s="1">
        <v>219</v>
      </c>
      <c r="F9" s="1">
        <f>(E9-142)/15.7</f>
        <v>4.904458598726115</v>
      </c>
      <c r="G9" s="1">
        <v>102</v>
      </c>
      <c r="H9" s="1">
        <f>(G9-64)/8.2</f>
        <v>4.634146341463415</v>
      </c>
      <c r="I9" s="1">
        <v>41</v>
      </c>
      <c r="J9" s="1">
        <f>(I9-5)/7</f>
        <v>5.142857142857143</v>
      </c>
      <c r="K9" s="1">
        <v>147</v>
      </c>
      <c r="L9" s="1">
        <f>(K9-46)/20.3</f>
        <v>4.975369458128078</v>
      </c>
      <c r="M9" s="1">
        <v>16.5</v>
      </c>
      <c r="N9" s="1">
        <f>(M9)/2.6</f>
        <v>6.346153846153846</v>
      </c>
      <c r="O9" s="1">
        <v>9</v>
      </c>
      <c r="P9" s="1">
        <v>38.2</v>
      </c>
      <c r="Q9" s="1">
        <f>(P9-1.3)/6.45</f>
        <v>5.72093023255814</v>
      </c>
      <c r="R9" s="1">
        <v>3342</v>
      </c>
      <c r="S9" s="1">
        <f>(R9-1206)/450.8</f>
        <v>4.738243123336291</v>
      </c>
      <c r="T9" s="1">
        <v>5</v>
      </c>
      <c r="U9" s="1">
        <f>T9*1.66</f>
        <v>8.299999999999999</v>
      </c>
      <c r="V9" s="1">
        <v>132</v>
      </c>
      <c r="W9" s="1">
        <f>(V9-111)/4.3</f>
        <v>4.883720930232558</v>
      </c>
      <c r="X9" s="1">
        <v>270</v>
      </c>
      <c r="Y9" s="1">
        <f>(X9-96)/34.4</f>
        <v>5.058139534883721</v>
      </c>
      <c r="Z9" s="1">
        <v>93</v>
      </c>
      <c r="AA9" s="1">
        <f>(Z9-79)/4.9</f>
        <v>2.8571428571428568</v>
      </c>
      <c r="AB9" s="1">
        <v>18</v>
      </c>
      <c r="AC9" s="1">
        <f>AB9/3.1</f>
        <v>5.806451612903226</v>
      </c>
      <c r="AD9" s="1">
        <v>81.4</v>
      </c>
      <c r="AE9" s="1">
        <f>(AD9-32.2)/9.62</f>
        <v>5.114345114345115</v>
      </c>
      <c r="AF9" s="1">
        <v>37.7</v>
      </c>
      <c r="AG9" s="1">
        <f>(AF9-24.6)/2.1</f>
        <v>6.238095238095238</v>
      </c>
      <c r="AH9" s="1">
        <v>7.3</v>
      </c>
      <c r="AI9" s="2" t="s">
        <v>61</v>
      </c>
    </row>
    <row r="10" spans="1:35" ht="12.75">
      <c r="A10" s="1" t="s">
        <v>6</v>
      </c>
      <c r="B10" s="1">
        <f>3*D10+3*F10+H10+3.5*J10+3*L10+2*N10+2*O10+1.5*Q10+0.5*S10+0.5*U10+1.5*W10+2*Y10+2*AA10+2*AC10+AE10+AG10+AH10*1</f>
        <v>161.49181024988718</v>
      </c>
      <c r="C10" s="1">
        <v>325</v>
      </c>
      <c r="D10" s="1">
        <f>(C10-163)/54.5</f>
        <v>2.9724770642201834</v>
      </c>
      <c r="E10" s="1">
        <v>235</v>
      </c>
      <c r="F10" s="1">
        <f>(E10-142)/15.7</f>
        <v>5.923566878980892</v>
      </c>
      <c r="G10" s="1">
        <v>117</v>
      </c>
      <c r="H10" s="1">
        <f>(G10-64)/8.2</f>
        <v>6.463414634146342</v>
      </c>
      <c r="I10" s="1">
        <v>36</v>
      </c>
      <c r="J10" s="1">
        <f>(I10-5)/7</f>
        <v>4.428571428571429</v>
      </c>
      <c r="K10" s="1">
        <v>118</v>
      </c>
      <c r="L10" s="1">
        <f>(K10-46)/20.3</f>
        <v>3.54679802955665</v>
      </c>
      <c r="M10" s="1">
        <v>22.5</v>
      </c>
      <c r="N10" s="1">
        <f>(M10)/2.6</f>
        <v>8.653846153846153</v>
      </c>
      <c r="O10" s="1">
        <v>9.2</v>
      </c>
      <c r="P10" s="1">
        <v>25.7</v>
      </c>
      <c r="Q10" s="1">
        <f>(P10-1.3)/6.45</f>
        <v>3.782945736434108</v>
      </c>
      <c r="R10" s="1">
        <v>2581</v>
      </c>
      <c r="S10" s="1">
        <f>(R10-1206)/450.8</f>
        <v>3.0501330967169475</v>
      </c>
      <c r="T10" s="1">
        <v>5</v>
      </c>
      <c r="U10" s="1">
        <f>T10*1.66</f>
        <v>8.299999999999999</v>
      </c>
      <c r="V10" s="1">
        <v>122</v>
      </c>
      <c r="W10" s="1">
        <f>(V10-111)/4.3</f>
        <v>2.558139534883721</v>
      </c>
      <c r="X10" s="1">
        <v>292</v>
      </c>
      <c r="Y10" s="1">
        <f>(X10-96)/34.4</f>
        <v>5.6976744186046515</v>
      </c>
      <c r="Z10" s="1">
        <v>128</v>
      </c>
      <c r="AA10" s="1">
        <f>(Z10-79)/4.9</f>
        <v>10</v>
      </c>
      <c r="AB10" s="1">
        <v>13</v>
      </c>
      <c r="AC10" s="1">
        <f>AB10/3.1</f>
        <v>4.193548387096774</v>
      </c>
      <c r="AD10" s="1">
        <v>66</v>
      </c>
      <c r="AE10" s="1">
        <f>(AD10-32.2)/9.62</f>
        <v>3.5135135135135136</v>
      </c>
      <c r="AF10" s="1">
        <v>41</v>
      </c>
      <c r="AG10" s="1">
        <f>(AF10-24.6)/2.1</f>
        <v>7.809523809523808</v>
      </c>
      <c r="AH10" s="1">
        <v>0.2</v>
      </c>
      <c r="AI10" s="1" t="s">
        <v>6</v>
      </c>
    </row>
    <row r="11" spans="1:35" ht="12.75">
      <c r="A11" s="1" t="s">
        <v>11</v>
      </c>
      <c r="B11" s="1">
        <f>3*D11+3*F11+H11+3.5*J11+3*L11+2*N11+2*O11+1.5*Q11+0.5*S11+0.5*U11+1.5*W11+2*Y11+2*AA11+2*AC11+AE11+AG11+AH11*1</f>
        <v>153.13276956015682</v>
      </c>
      <c r="C11" s="1">
        <v>341</v>
      </c>
      <c r="D11" s="1">
        <f>(C11-163)/54.5</f>
        <v>3.2660550458715596</v>
      </c>
      <c r="E11" s="1">
        <v>214</v>
      </c>
      <c r="F11" s="1">
        <f>(E11-142)/15.7</f>
        <v>4.585987261146497</v>
      </c>
      <c r="G11" s="1">
        <v>110</v>
      </c>
      <c r="H11" s="1">
        <f>(G11-64)/8.2</f>
        <v>5.609756097560976</v>
      </c>
      <c r="I11" s="1">
        <v>22</v>
      </c>
      <c r="J11" s="1">
        <f>(I11-5)/7</f>
        <v>2.4285714285714284</v>
      </c>
      <c r="K11" s="1">
        <v>106</v>
      </c>
      <c r="L11" s="1">
        <f>(K11-46)/20.3</f>
        <v>2.955665024630542</v>
      </c>
      <c r="M11" s="1">
        <v>15</v>
      </c>
      <c r="N11" s="1">
        <f>(M11)/2.6</f>
        <v>5.769230769230769</v>
      </c>
      <c r="O11" s="1">
        <v>8</v>
      </c>
      <c r="P11" s="1">
        <v>24.2</v>
      </c>
      <c r="Q11" s="1">
        <f>(P11-1.3)/6.45</f>
        <v>3.5503875968992245</v>
      </c>
      <c r="R11" s="1">
        <v>3117</v>
      </c>
      <c r="S11" s="1">
        <f>(R11-1206)/450.8</f>
        <v>4.239130434782608</v>
      </c>
      <c r="T11" s="1">
        <v>2</v>
      </c>
      <c r="U11" s="1">
        <f>T11*1.66</f>
        <v>3.32</v>
      </c>
      <c r="V11" s="1">
        <v>127</v>
      </c>
      <c r="W11" s="1">
        <f>(V11-111)/4.3</f>
        <v>3.7209302325581395</v>
      </c>
      <c r="X11" s="1">
        <v>317</v>
      </c>
      <c r="Y11" s="1">
        <f>(X11-96)/34.4</f>
        <v>6.424418604651163</v>
      </c>
      <c r="Z11" s="1">
        <v>121</v>
      </c>
      <c r="AA11" s="1">
        <f>(Z11-79)/4.9</f>
        <v>8.571428571428571</v>
      </c>
      <c r="AB11" s="1">
        <v>14</v>
      </c>
      <c r="AC11" s="1">
        <f>AB11/3.1</f>
        <v>4.516129032258064</v>
      </c>
      <c r="AD11" s="1">
        <v>85.6</v>
      </c>
      <c r="AE11" s="1">
        <f>(AD11-32.2)/9.62</f>
        <v>5.5509355509355505</v>
      </c>
      <c r="AF11" s="1">
        <v>45.6</v>
      </c>
      <c r="AG11" s="1">
        <f>(AF11-24.6)/2.1</f>
        <v>10</v>
      </c>
      <c r="AH11" s="1">
        <v>9.8</v>
      </c>
      <c r="AI11" s="1" t="s">
        <v>11</v>
      </c>
    </row>
    <row r="12" spans="1:35" ht="12.75">
      <c r="A12" s="1" t="s">
        <v>8</v>
      </c>
      <c r="B12" s="1">
        <f>3*D12+3*F12+H12+3.5*J12+3*L12+2*N12+2*O12+1.5*Q12+0.5*S12+0.5*U12+1.5*W12+2*Y12+2*AA12+2*AC12+AE12+AG12+AH12*1</f>
        <v>152.8790857889916</v>
      </c>
      <c r="C12" s="1">
        <v>241</v>
      </c>
      <c r="D12" s="1">
        <f>(C12-163)/54.5</f>
        <v>1.4311926605504588</v>
      </c>
      <c r="E12" s="1">
        <v>218</v>
      </c>
      <c r="F12" s="1">
        <f>(E12-142)/15.7</f>
        <v>4.840764331210191</v>
      </c>
      <c r="G12" s="1">
        <v>108</v>
      </c>
      <c r="H12" s="1">
        <f>(G12-64)/8.2</f>
        <v>5.365853658536586</v>
      </c>
      <c r="I12" s="1">
        <v>31</v>
      </c>
      <c r="J12" s="1">
        <f>(I12-5)/7</f>
        <v>3.7142857142857144</v>
      </c>
      <c r="K12" s="1">
        <v>114</v>
      </c>
      <c r="L12" s="1">
        <f>(K12-46)/20.3</f>
        <v>3.3497536945812807</v>
      </c>
      <c r="M12" s="1">
        <v>25.5</v>
      </c>
      <c r="N12" s="1">
        <f>(M12)/2.6</f>
        <v>9.807692307692307</v>
      </c>
      <c r="O12" s="1">
        <v>8.4</v>
      </c>
      <c r="P12" s="1">
        <v>24</v>
      </c>
      <c r="Q12" s="1">
        <f>(P12-1.3)/6.45</f>
        <v>3.51937984496124</v>
      </c>
      <c r="R12" s="1">
        <v>2396</v>
      </c>
      <c r="S12" s="1">
        <f>(R12-1206)/450.8</f>
        <v>2.639751552795031</v>
      </c>
      <c r="T12" s="1">
        <v>4</v>
      </c>
      <c r="U12" s="1">
        <f>T12*1.66</f>
        <v>6.64</v>
      </c>
      <c r="V12" s="1">
        <v>131</v>
      </c>
      <c r="W12" s="1">
        <f>(V12-111)/4.3</f>
        <v>4.651162790697675</v>
      </c>
      <c r="X12" s="1">
        <v>194</v>
      </c>
      <c r="Y12" s="1">
        <f>(X12-96)/34.4</f>
        <v>2.8488372093023258</v>
      </c>
      <c r="Z12" s="1">
        <v>124</v>
      </c>
      <c r="AA12" s="1">
        <f>(Z12-79)/4.9</f>
        <v>9.183673469387754</v>
      </c>
      <c r="AB12" s="1">
        <v>11</v>
      </c>
      <c r="AC12" s="1">
        <f>AB12/3.1</f>
        <v>3.5483870967741935</v>
      </c>
      <c r="AD12" s="1">
        <v>54.5</v>
      </c>
      <c r="AE12" s="1">
        <f>(AD12-32.2)/9.62</f>
        <v>2.318087318087318</v>
      </c>
      <c r="AF12" s="1">
        <v>43.2</v>
      </c>
      <c r="AG12" s="1">
        <f>(AF12-24.6)/2.1</f>
        <v>8.857142857142858</v>
      </c>
      <c r="AH12" s="1">
        <v>10</v>
      </c>
      <c r="AI12" s="1" t="s">
        <v>8</v>
      </c>
    </row>
    <row r="13" spans="1:35" ht="12.75">
      <c r="A13" s="1" t="s">
        <v>7</v>
      </c>
      <c r="B13" s="1">
        <f>3*D13+3*F13+H13+3.5*J13+3*L13+2*N13+2*O13+1.5*Q13+0.5*S13+0.5*U13+1.5*W13+2*Y13+2*AA13+2*AC13+AE13+AG13+AH13*1</f>
        <v>152.7744314014261</v>
      </c>
      <c r="C13" s="1">
        <v>267</v>
      </c>
      <c r="D13" s="1">
        <f>(C13-163)/54.5</f>
        <v>1.908256880733945</v>
      </c>
      <c r="E13" s="1">
        <v>209</v>
      </c>
      <c r="F13" s="1">
        <f>(E13-142)/15.7</f>
        <v>4.267515923566879</v>
      </c>
      <c r="G13" s="1">
        <v>108</v>
      </c>
      <c r="H13" s="1">
        <f>(G13-64)/8.2</f>
        <v>5.365853658536586</v>
      </c>
      <c r="I13" s="1">
        <v>43</v>
      </c>
      <c r="J13" s="1">
        <f>(I13-5)/7</f>
        <v>5.428571428571429</v>
      </c>
      <c r="K13" s="1">
        <v>110</v>
      </c>
      <c r="L13" s="1">
        <f>(K13-46)/20.3</f>
        <v>3.152709359605911</v>
      </c>
      <c r="M13" s="1">
        <v>13.5</v>
      </c>
      <c r="N13" s="1">
        <f>(M13)/2.6</f>
        <v>5.1923076923076925</v>
      </c>
      <c r="O13" s="1">
        <v>9.5</v>
      </c>
      <c r="P13" s="1">
        <v>24.7</v>
      </c>
      <c r="Q13" s="1">
        <f>(P13-1.3)/6.45</f>
        <v>3.627906976744186</v>
      </c>
      <c r="R13" s="1">
        <v>4136</v>
      </c>
      <c r="S13" s="1">
        <f>(R13-1206)/450.8</f>
        <v>6.499556344276841</v>
      </c>
      <c r="T13" s="1">
        <v>4</v>
      </c>
      <c r="U13" s="1">
        <f>T13*1.66</f>
        <v>6.64</v>
      </c>
      <c r="V13" s="1">
        <v>115</v>
      </c>
      <c r="W13" s="1">
        <f>(V13-111)/4.3</f>
        <v>0.9302325581395349</v>
      </c>
      <c r="X13" s="1">
        <v>366</v>
      </c>
      <c r="Y13" s="1">
        <f>(X13-96)/34.4</f>
        <v>7.848837209302326</v>
      </c>
      <c r="Z13" s="1">
        <v>120</v>
      </c>
      <c r="AA13" s="1">
        <f>(Z13-79)/4.9</f>
        <v>8.36734693877551</v>
      </c>
      <c r="AB13" s="1">
        <v>11</v>
      </c>
      <c r="AC13" s="1">
        <f>AB13/3.1</f>
        <v>3.5483870967741935</v>
      </c>
      <c r="AD13" s="1">
        <v>84.4</v>
      </c>
      <c r="AE13" s="1">
        <f>(AD13-32.2)/9.62</f>
        <v>5.426195426195427</v>
      </c>
      <c r="AF13" s="1">
        <v>40.3</v>
      </c>
      <c r="AG13" s="1">
        <f>(AF13-24.6)/2.1</f>
        <v>7.476190476190474</v>
      </c>
      <c r="AH13" s="1">
        <v>5.2</v>
      </c>
      <c r="AI13" s="1" t="s">
        <v>7</v>
      </c>
    </row>
    <row r="14" spans="1:35" ht="12.75">
      <c r="A14" s="1" t="s">
        <v>10</v>
      </c>
      <c r="B14" s="1">
        <f>3*D14+3*F14+H14+3.5*J14+3*L14+2*N14+2*O14+1.5*Q14+0.5*S14+0.5*U14+1.5*W14+2*Y14+2*AA14+2*AC14+AE14+AG14+AH14*1</f>
        <v>148.70234343885193</v>
      </c>
      <c r="C14" s="1">
        <v>340</v>
      </c>
      <c r="D14" s="1">
        <f>(C14-163)/54.5</f>
        <v>3.2477064220183487</v>
      </c>
      <c r="E14" s="1">
        <v>212</v>
      </c>
      <c r="F14" s="1">
        <f>(E14-142)/15.7</f>
        <v>4.45859872611465</v>
      </c>
      <c r="G14" s="1">
        <v>102</v>
      </c>
      <c r="H14" s="1">
        <f>(G14-64)/8.2</f>
        <v>4.634146341463415</v>
      </c>
      <c r="I14" s="1">
        <v>43</v>
      </c>
      <c r="J14" s="1">
        <f>(I14-5)/7</f>
        <v>5.428571428571429</v>
      </c>
      <c r="K14" s="1">
        <v>91</v>
      </c>
      <c r="L14" s="1">
        <f>(K14-46)/20.3</f>
        <v>2.216748768472906</v>
      </c>
      <c r="M14" s="1">
        <v>14.5</v>
      </c>
      <c r="N14" s="1">
        <f>(M14)/2.6</f>
        <v>5.576923076923077</v>
      </c>
      <c r="O14" s="1">
        <v>9.1</v>
      </c>
      <c r="P14" s="1">
        <v>19.9</v>
      </c>
      <c r="Q14" s="1">
        <f>(P14-1.3)/6.45</f>
        <v>2.883720930232558</v>
      </c>
      <c r="R14" s="1">
        <v>2212</v>
      </c>
      <c r="S14" s="1">
        <f>(R14-1206)/450.8</f>
        <v>2.2315882874889086</v>
      </c>
      <c r="T14" s="1">
        <v>4</v>
      </c>
      <c r="U14" s="1">
        <f>T14*1.66</f>
        <v>6.64</v>
      </c>
      <c r="V14" s="1">
        <v>126</v>
      </c>
      <c r="W14" s="1">
        <f>(V14-111)/4.3</f>
        <v>3.488372093023256</v>
      </c>
      <c r="X14" s="1">
        <v>312</v>
      </c>
      <c r="Y14" s="1">
        <f>(X14-96)/34.4</f>
        <v>6.279069767441861</v>
      </c>
      <c r="Z14" s="1">
        <v>114</v>
      </c>
      <c r="AA14" s="1">
        <f>(Z14-79)/4.9</f>
        <v>7.142857142857142</v>
      </c>
      <c r="AB14" s="1">
        <v>13</v>
      </c>
      <c r="AC14" s="1">
        <f>AB14/3.1</f>
        <v>4.193548387096774</v>
      </c>
      <c r="AD14" s="1">
        <v>63.5</v>
      </c>
      <c r="AE14" s="1">
        <f>(AD14-32.2)/9.62</f>
        <v>3.2536382536382535</v>
      </c>
      <c r="AF14" s="1">
        <v>34.4</v>
      </c>
      <c r="AG14" s="1">
        <f>(AF14-24.6)/2.1</f>
        <v>4.666666666666665</v>
      </c>
      <c r="AH14" s="1">
        <v>8.8</v>
      </c>
      <c r="AI14" s="1" t="s">
        <v>10</v>
      </c>
    </row>
    <row r="15" spans="1:35" ht="12.75">
      <c r="A15" s="1" t="s">
        <v>58</v>
      </c>
      <c r="B15" s="1">
        <f>3*D15+3*F15+H15+3.5*J15+3*L15+2*N15+2*O15+1.5*Q15+0.5*S15+0.5*U15+1.5*W15+2*Y15+2*AA15+2*AC15+AE15+AG15+AH15*1</f>
        <v>147.84086047627008</v>
      </c>
      <c r="C15" s="1">
        <v>444</v>
      </c>
      <c r="D15" s="1">
        <f>(C15-163)/54.5</f>
        <v>5.155963302752293</v>
      </c>
      <c r="E15" s="1">
        <v>204</v>
      </c>
      <c r="F15" s="1">
        <f>(E15-142)/15.7</f>
        <v>3.949044585987261</v>
      </c>
      <c r="G15" s="1">
        <v>88</v>
      </c>
      <c r="H15" s="1">
        <f>(G15-64)/8.2</f>
        <v>2.9268292682926833</v>
      </c>
      <c r="I15" s="1">
        <v>34</v>
      </c>
      <c r="J15" s="1">
        <f>(I15-5)/7</f>
        <v>4.142857142857143</v>
      </c>
      <c r="K15" s="1">
        <v>136</v>
      </c>
      <c r="L15" s="1">
        <f>(K15-46)/20.3</f>
        <v>4.433497536945812</v>
      </c>
      <c r="M15" s="1">
        <v>16.5</v>
      </c>
      <c r="N15" s="1">
        <f>(M15)/2.6</f>
        <v>6.346153846153846</v>
      </c>
      <c r="O15" s="1">
        <v>9</v>
      </c>
      <c r="P15" s="1">
        <v>34.4</v>
      </c>
      <c r="Q15" s="1">
        <f>(P15-1.3)/6.45</f>
        <v>5.131782945736434</v>
      </c>
      <c r="R15" s="1">
        <v>2944</v>
      </c>
      <c r="S15" s="1">
        <f>(R15-1206)/450.8</f>
        <v>3.855368234250222</v>
      </c>
      <c r="T15" s="1">
        <v>3</v>
      </c>
      <c r="U15" s="1">
        <f>T15*1.66</f>
        <v>4.9799999999999995</v>
      </c>
      <c r="V15" s="1">
        <v>157</v>
      </c>
      <c r="W15" s="1">
        <f>(V15-111)/4.3</f>
        <v>10.697674418604652</v>
      </c>
      <c r="X15" s="1">
        <v>239</v>
      </c>
      <c r="Y15" s="1">
        <f>(X15-96)/34.4</f>
        <v>4.156976744186046</v>
      </c>
      <c r="Z15" s="1">
        <v>88</v>
      </c>
      <c r="AA15" s="1">
        <f>(Z15-79)/4.9</f>
        <v>1.8367346938775508</v>
      </c>
      <c r="AB15" s="1">
        <v>12</v>
      </c>
      <c r="AC15" s="1">
        <f>AB15/3.1</f>
        <v>3.8709677419354835</v>
      </c>
      <c r="AD15" s="1">
        <v>77.1</v>
      </c>
      <c r="AE15" s="1">
        <f>(AD15-32.2)/9.62</f>
        <v>4.6673596673596665</v>
      </c>
      <c r="AF15" s="1">
        <v>35.2</v>
      </c>
      <c r="AG15" s="1">
        <f>(AF15-24.6)/2.1</f>
        <v>5.047619047619048</v>
      </c>
      <c r="AH15" s="1">
        <v>1.5</v>
      </c>
      <c r="AI15" s="1" t="s">
        <v>58</v>
      </c>
    </row>
    <row r="16" spans="1:35" ht="12.75">
      <c r="A16" s="1" t="s">
        <v>9</v>
      </c>
      <c r="B16" s="1">
        <f>3*D16+3*F16+H16+3.5*J16+3*L16+2*N16+2*O16+1.5*Q16+0.5*S16+0.5*U16+1.5*W16+2*Y16+2*AA16+2*AC16+AE16+AG16+AH16*1</f>
        <v>145.94764482235956</v>
      </c>
      <c r="C16" s="1">
        <v>260</v>
      </c>
      <c r="D16" s="1">
        <f>(C16-163)/54.5</f>
        <v>1.7798165137614679</v>
      </c>
      <c r="E16" s="1">
        <v>213</v>
      </c>
      <c r="F16" s="1">
        <f>(E16-142)/15.7</f>
        <v>4.522292993630574</v>
      </c>
      <c r="G16" s="1">
        <v>102</v>
      </c>
      <c r="H16" s="1">
        <f>(G16-64)/8.2</f>
        <v>4.634146341463415</v>
      </c>
      <c r="I16" s="1">
        <v>31</v>
      </c>
      <c r="J16" s="1">
        <f>(I16-5)/7</f>
        <v>3.7142857142857144</v>
      </c>
      <c r="K16" s="1">
        <v>123</v>
      </c>
      <c r="L16" s="1">
        <f>(K16-46)/20.3</f>
        <v>3.793103448275862</v>
      </c>
      <c r="M16" s="1">
        <v>15.5</v>
      </c>
      <c r="N16" s="1">
        <f>(M16)/2.6</f>
        <v>5.961538461538462</v>
      </c>
      <c r="O16" s="1">
        <v>5.8</v>
      </c>
      <c r="P16" s="1">
        <v>25.7</v>
      </c>
      <c r="Q16" s="1">
        <f>(P16-1.3)/6.45</f>
        <v>3.782945736434108</v>
      </c>
      <c r="R16" s="1">
        <v>2357</v>
      </c>
      <c r="S16" s="1">
        <f>(R16-1206)/450.8</f>
        <v>2.5532386867790593</v>
      </c>
      <c r="T16" s="1">
        <v>2</v>
      </c>
      <c r="U16" s="1">
        <f>T16*1.66</f>
        <v>3.32</v>
      </c>
      <c r="V16" s="1">
        <v>113</v>
      </c>
      <c r="W16" s="1">
        <f>(V16-111)/4.3</f>
        <v>0.46511627906976744</v>
      </c>
      <c r="X16" s="1">
        <v>339</v>
      </c>
      <c r="Y16" s="1">
        <f>(X16-96)/34.4</f>
        <v>7.063953488372094</v>
      </c>
      <c r="Z16" s="1">
        <v>126</v>
      </c>
      <c r="AA16" s="1">
        <f>(Z16-79)/4.9</f>
        <v>9.591836734693876</v>
      </c>
      <c r="AB16" s="1">
        <v>22</v>
      </c>
      <c r="AC16" s="1">
        <f>AB16/3.1</f>
        <v>7.096774193548387</v>
      </c>
      <c r="AD16" s="1">
        <v>80.9</v>
      </c>
      <c r="AE16" s="1">
        <f>(AD16-32.2)/9.62</f>
        <v>5.062370062370063</v>
      </c>
      <c r="AF16" s="1">
        <v>40.2</v>
      </c>
      <c r="AG16" s="1">
        <f>(AF16-24.6)/2.1</f>
        <v>7.428571428571429</v>
      </c>
      <c r="AH16" s="1">
        <v>5.2</v>
      </c>
      <c r="AI16" s="1" t="s">
        <v>9</v>
      </c>
    </row>
    <row r="17" spans="1:35" ht="12.75">
      <c r="A17" s="1" t="s">
        <v>54</v>
      </c>
      <c r="B17" s="1">
        <f>3*D17+3*F17+H17+3.5*J17+3*L17+2*N17+2*O17+1.5*Q17+0.5*S17+0.5*U17+1.5*W17+2*Y17+2*AA17+2*AC17+AE17+AG17+AH17*1</f>
        <v>125.19155732406206</v>
      </c>
      <c r="C17" s="1">
        <v>310</v>
      </c>
      <c r="D17" s="1">
        <f>(C17-163)/54.5</f>
        <v>2.697247706422018</v>
      </c>
      <c r="E17" s="1">
        <v>206</v>
      </c>
      <c r="F17" s="1">
        <f>(E17-142)/15.7</f>
        <v>4.076433121019108</v>
      </c>
      <c r="G17" s="1">
        <v>87</v>
      </c>
      <c r="H17" s="1">
        <f>(G17-64)/8.2</f>
        <v>2.804878048780488</v>
      </c>
      <c r="I17" s="1">
        <v>30</v>
      </c>
      <c r="J17" s="1">
        <f>(I17-5)/7</f>
        <v>3.5714285714285716</v>
      </c>
      <c r="K17" s="1">
        <v>121</v>
      </c>
      <c r="L17" s="1">
        <f>(K17-46)/20.3</f>
        <v>3.694581280788177</v>
      </c>
      <c r="M17" s="1">
        <v>7</v>
      </c>
      <c r="N17" s="1">
        <f>(M17)/2.6</f>
        <v>2.692307692307692</v>
      </c>
      <c r="O17" s="1">
        <v>8.5</v>
      </c>
      <c r="P17" s="1">
        <v>42.3</v>
      </c>
      <c r="Q17" s="1">
        <f>(P17-1.3)/6.45</f>
        <v>6.3565891472868215</v>
      </c>
      <c r="R17" s="1">
        <v>2117</v>
      </c>
      <c r="S17" s="1">
        <f>(R17-1206)/450.8</f>
        <v>2.020851818988465</v>
      </c>
      <c r="T17" s="1">
        <v>2</v>
      </c>
      <c r="U17" s="1">
        <f>T17*1.66</f>
        <v>3.32</v>
      </c>
      <c r="V17" s="1">
        <v>131</v>
      </c>
      <c r="W17" s="1">
        <f>(V17-111)/4.3</f>
        <v>4.651162790697675</v>
      </c>
      <c r="X17" s="1">
        <v>222</v>
      </c>
      <c r="Y17" s="1">
        <f>(X17-96)/34.4</f>
        <v>3.662790697674419</v>
      </c>
      <c r="Z17" s="1">
        <v>93</v>
      </c>
      <c r="AA17" s="1">
        <f>(Z17-79)/4.9</f>
        <v>2.8571428571428568</v>
      </c>
      <c r="AB17" s="1">
        <v>12.5</v>
      </c>
      <c r="AC17" s="1">
        <f>AB17/3.1</f>
        <v>4.032258064516129</v>
      </c>
      <c r="AD17" s="1">
        <v>64.6</v>
      </c>
      <c r="AE17" s="1">
        <f>(AD17-32.2)/9.62</f>
        <v>3.3679833679833675</v>
      </c>
      <c r="AF17" s="1">
        <v>35.4</v>
      </c>
      <c r="AG17" s="1">
        <f>(AF17-24.6)/2.1</f>
        <v>5.1428571428571415</v>
      </c>
      <c r="AH17" s="1">
        <v>7.3</v>
      </c>
      <c r="AI17" s="1" t="s">
        <v>54</v>
      </c>
    </row>
    <row r="18" spans="1:35" ht="12.75">
      <c r="A18" s="2" t="s">
        <v>62</v>
      </c>
      <c r="B18" s="1">
        <f>3*D18+3*F18+H18+3.5*J18+3*L18+2*N18+2*O18+1.5*Q18+0.5*S18+0.5*U18+1.5*W18+2*Y18+2*AA18+2*AC18+AE18+AG18+AH18*1</f>
        <v>120.04206050621963</v>
      </c>
      <c r="C18" s="1">
        <v>334</v>
      </c>
      <c r="D18" s="1">
        <f>(C18-163)/54.5</f>
        <v>3.1376146788990824</v>
      </c>
      <c r="E18" s="1">
        <v>184</v>
      </c>
      <c r="F18" s="1">
        <f>(E18-142)/15.7</f>
        <v>2.67515923566879</v>
      </c>
      <c r="G18" s="1">
        <v>81</v>
      </c>
      <c r="H18" s="1">
        <f>(G18-64)/8.2</f>
        <v>2.073170731707317</v>
      </c>
      <c r="I18" s="1">
        <v>35.5</v>
      </c>
      <c r="J18" s="1">
        <f>(I18-5)/7</f>
        <v>4.357142857142857</v>
      </c>
      <c r="K18" s="1">
        <v>131</v>
      </c>
      <c r="L18" s="1">
        <f>(K18-46)/20.3</f>
        <v>4.1871921182266005</v>
      </c>
      <c r="M18" s="1">
        <v>4</v>
      </c>
      <c r="N18" s="1">
        <f>(M18)/2.6</f>
        <v>1.5384615384615383</v>
      </c>
      <c r="O18" s="1">
        <v>8</v>
      </c>
      <c r="P18" s="1">
        <v>34.2</v>
      </c>
      <c r="Q18" s="1">
        <f>(P18-1.3)/6.45</f>
        <v>5.100775193798451</v>
      </c>
      <c r="R18" s="1">
        <v>3367</v>
      </c>
      <c r="S18" s="1">
        <f>(R18-1206)/450.8</f>
        <v>4.7937000887311445</v>
      </c>
      <c r="T18" s="1">
        <v>4</v>
      </c>
      <c r="U18" s="1">
        <f>T18*1.66</f>
        <v>6.64</v>
      </c>
      <c r="V18" s="1">
        <v>134</v>
      </c>
      <c r="W18" s="1">
        <f>(V18-111)/4.3</f>
        <v>5.348837209302326</v>
      </c>
      <c r="X18" s="1">
        <v>230</v>
      </c>
      <c r="Y18" s="1">
        <f>(X18-96)/34.4</f>
        <v>3.8953488372093026</v>
      </c>
      <c r="Z18" s="1">
        <v>83</v>
      </c>
      <c r="AA18" s="1">
        <f>(Z18-79)/4.9</f>
        <v>0.8163265306122448</v>
      </c>
      <c r="AB18" s="1">
        <v>13</v>
      </c>
      <c r="AC18" s="1">
        <f>AB18/3.1</f>
        <v>4.193548387096774</v>
      </c>
      <c r="AD18" s="1">
        <v>74</v>
      </c>
      <c r="AE18" s="1">
        <f>(AD18-32.2)/9.62</f>
        <v>4.345114345114345</v>
      </c>
      <c r="AF18" s="1">
        <v>37.4</v>
      </c>
      <c r="AG18" s="1">
        <f>(AF18-24.6)/2.1</f>
        <v>6.095238095238094</v>
      </c>
      <c r="AH18" s="1">
        <v>4</v>
      </c>
      <c r="AI18" s="2" t="s">
        <v>62</v>
      </c>
    </row>
    <row r="19" spans="1:35" ht="12.75">
      <c r="A19" s="1" t="s">
        <v>12</v>
      </c>
      <c r="B19" s="1">
        <f>3*D19+3*F19+H19+3.5*J19+3*L19+2*N19+2*O19+1.5*Q19+0.5*S19+0.5*U19+1.5*W19+2*Y19+2*AA19+2*AC19+AE19+AG19+AH19*1</f>
        <v>119.70292253319687</v>
      </c>
      <c r="C19" s="1">
        <v>236</v>
      </c>
      <c r="D19" s="1">
        <f>(C19-163)/54.5</f>
        <v>1.3394495412844036</v>
      </c>
      <c r="E19" s="1">
        <v>200</v>
      </c>
      <c r="F19" s="1">
        <f>(E19-142)/15.7</f>
        <v>3.694267515923567</v>
      </c>
      <c r="G19" s="1">
        <v>97</v>
      </c>
      <c r="H19" s="1">
        <f>(G19-64)/8.2</f>
        <v>4.024390243902439</v>
      </c>
      <c r="I19" s="1">
        <v>24</v>
      </c>
      <c r="J19" s="1">
        <f>(I19-5)/7</f>
        <v>2.7142857142857144</v>
      </c>
      <c r="K19" s="1">
        <v>85</v>
      </c>
      <c r="L19" s="1">
        <f>(K19-46)/20.3</f>
        <v>1.921182266009852</v>
      </c>
      <c r="M19" s="1">
        <v>10</v>
      </c>
      <c r="N19" s="1">
        <f>(M19)/2.6</f>
        <v>3.846153846153846</v>
      </c>
      <c r="O19" s="1">
        <v>6.1</v>
      </c>
      <c r="P19" s="1">
        <v>30.7</v>
      </c>
      <c r="Q19" s="1">
        <f>(P19-1.3)/6.45</f>
        <v>4.55813953488372</v>
      </c>
      <c r="R19" s="1">
        <v>2303</v>
      </c>
      <c r="S19" s="1">
        <f>(R19-1206)/450.8</f>
        <v>2.4334516415261755</v>
      </c>
      <c r="T19" s="1">
        <v>3</v>
      </c>
      <c r="U19" s="1">
        <f>T19*1.66</f>
        <v>4.9799999999999995</v>
      </c>
      <c r="V19" s="1">
        <v>123</v>
      </c>
      <c r="W19" s="1">
        <f>(V19-111)/4.3</f>
        <v>2.7906976744186047</v>
      </c>
      <c r="X19" s="1">
        <v>263</v>
      </c>
      <c r="Y19" s="1">
        <f>(X19-96)/34.4</f>
        <v>4.854651162790698</v>
      </c>
      <c r="Z19" s="1">
        <v>120</v>
      </c>
      <c r="AA19" s="1">
        <f>(Z19-79)/4.9</f>
        <v>8.36734693877551</v>
      </c>
      <c r="AB19" s="1">
        <v>12</v>
      </c>
      <c r="AC19" s="1">
        <f>AB19/3.1</f>
        <v>3.8709677419354835</v>
      </c>
      <c r="AD19" s="1">
        <v>64</v>
      </c>
      <c r="AE19" s="1">
        <f>(AD19-32.2)/9.62</f>
        <v>3.3056133056133055</v>
      </c>
      <c r="AF19" s="1">
        <v>41.4</v>
      </c>
      <c r="AG19" s="1">
        <f>(AF19-24.6)/2.1</f>
        <v>7.999999999999998</v>
      </c>
      <c r="AH19" s="1">
        <v>5.2</v>
      </c>
      <c r="AI19" s="1" t="s">
        <v>12</v>
      </c>
    </row>
    <row r="20" spans="1:35" ht="12.75">
      <c r="A20" s="1" t="s">
        <v>13</v>
      </c>
      <c r="B20" s="1">
        <f>3*D20+3*F20+H20+3.5*J20+3*L20+2*N20+2*O20+1.5*Q20+0.5*S20+0.5*U20+1.5*W20+2*Y20+2*AA20+2*AC20+AE20+AG20+AH20*1</f>
        <v>104.91742559066816</v>
      </c>
      <c r="C20" s="1">
        <v>298</v>
      </c>
      <c r="D20" s="1">
        <f>(C20-163)/54.5</f>
        <v>2.477064220183486</v>
      </c>
      <c r="E20" s="1">
        <v>176</v>
      </c>
      <c r="F20" s="1">
        <f>(E20-142)/15.7</f>
        <v>2.1656050955414012</v>
      </c>
      <c r="G20" s="1">
        <v>92</v>
      </c>
      <c r="H20" s="1">
        <f>(G20-64)/8.2</f>
        <v>3.414634146341464</v>
      </c>
      <c r="I20" s="1">
        <v>25</v>
      </c>
      <c r="J20" s="1">
        <f>(I20-5)/7</f>
        <v>2.857142857142857</v>
      </c>
      <c r="K20" s="1">
        <v>61</v>
      </c>
      <c r="L20" s="1">
        <f>(K20-46)/20.3</f>
        <v>0.7389162561576355</v>
      </c>
      <c r="M20" s="1">
        <v>7</v>
      </c>
      <c r="N20" s="1">
        <f>(M20)/2.6</f>
        <v>2.692307692307692</v>
      </c>
      <c r="O20" s="1">
        <v>6.1</v>
      </c>
      <c r="P20" s="1">
        <v>3.9</v>
      </c>
      <c r="Q20" s="1">
        <f>(P20-1.3)/6.45</f>
        <v>0.4031007751937984</v>
      </c>
      <c r="R20" s="1">
        <v>3534</v>
      </c>
      <c r="S20" s="1">
        <f>(R20-1206)/450.8</f>
        <v>5.164152617568766</v>
      </c>
      <c r="T20" s="1">
        <v>1</v>
      </c>
      <c r="U20" s="1">
        <f>T20*1.66</f>
        <v>1.66</v>
      </c>
      <c r="V20" s="1">
        <v>117</v>
      </c>
      <c r="W20" s="1">
        <f>(V20-111)/4.3</f>
        <v>1.3953488372093024</v>
      </c>
      <c r="X20" s="1">
        <v>369</v>
      </c>
      <c r="Y20" s="1">
        <f>(X20-96)/34.4</f>
        <v>7.936046511627907</v>
      </c>
      <c r="Z20" s="1">
        <v>119</v>
      </c>
      <c r="AA20" s="1">
        <f>(Z20-79)/4.9</f>
        <v>8.16326530612245</v>
      </c>
      <c r="AB20" s="1">
        <v>7</v>
      </c>
      <c r="AC20" s="1">
        <f>AB20/3.1</f>
        <v>2.258064516129032</v>
      </c>
      <c r="AD20" s="1">
        <v>96.3</v>
      </c>
      <c r="AE20" s="1">
        <f>(AD20-32.2)/9.62</f>
        <v>6.663201663201663</v>
      </c>
      <c r="AF20" s="1">
        <v>42</v>
      </c>
      <c r="AG20" s="1">
        <f>(AF20-24.6)/2.1</f>
        <v>8.285714285714285</v>
      </c>
      <c r="AH20" s="1">
        <v>0</v>
      </c>
      <c r="AI20" s="1" t="s">
        <v>13</v>
      </c>
    </row>
    <row r="21" spans="1:35" ht="12.75">
      <c r="A21" s="1" t="s">
        <v>22</v>
      </c>
      <c r="B21" s="1">
        <f>3*D21+3*F21+H21+3.5*J21+3*L21+2*N21+2*O21+1.5*Q21+0.5*S21+0.5*U21+1.5*W21+2*Y21+2*AA21+2*AC21+AE21+AG21+AH21*1</f>
        <v>102.73856279127722</v>
      </c>
      <c r="C21" s="1">
        <v>310</v>
      </c>
      <c r="D21" s="1">
        <f>(C21-163)/54.5</f>
        <v>2.697247706422018</v>
      </c>
      <c r="E21" s="1">
        <v>177</v>
      </c>
      <c r="F21" s="1">
        <f>(E21-142)/15.7</f>
        <v>2.229299363057325</v>
      </c>
      <c r="G21" s="1">
        <v>79</v>
      </c>
      <c r="H21" s="1">
        <f>(G21-64)/8.2</f>
        <v>1.829268292682927</v>
      </c>
      <c r="I21" s="1">
        <v>36</v>
      </c>
      <c r="J21" s="1">
        <f>(I21-5)/7</f>
        <v>4.428571428571429</v>
      </c>
      <c r="K21" s="1">
        <v>56</v>
      </c>
      <c r="L21" s="1">
        <f>(K21-46)/20.3</f>
        <v>0.49261083743842365</v>
      </c>
      <c r="M21" s="1">
        <v>4</v>
      </c>
      <c r="N21" s="1">
        <f>(M21)/2.6</f>
        <v>1.5384615384615383</v>
      </c>
      <c r="O21" s="1">
        <v>9.3</v>
      </c>
      <c r="P21" s="1">
        <v>35.5</v>
      </c>
      <c r="Q21" s="1">
        <f>(P21-1.3)/6.45</f>
        <v>5.302325581395349</v>
      </c>
      <c r="R21" s="1">
        <v>2607</v>
      </c>
      <c r="S21" s="1">
        <f>(R21-1206)/450.8</f>
        <v>3.1078083407275954</v>
      </c>
      <c r="T21" s="1">
        <v>3</v>
      </c>
      <c r="U21" s="1">
        <f>T21*1.66</f>
        <v>4.9799999999999995</v>
      </c>
      <c r="V21" s="1">
        <v>118</v>
      </c>
      <c r="W21" s="1">
        <f>(V21-111)/4.3</f>
        <v>1.627906976744186</v>
      </c>
      <c r="X21" s="1">
        <v>317</v>
      </c>
      <c r="Y21" s="1">
        <f>(X21-96)/34.4</f>
        <v>6.424418604651163</v>
      </c>
      <c r="Z21" s="1">
        <v>89</v>
      </c>
      <c r="AA21" s="1">
        <f>(Z21-79)/4.9</f>
        <v>2.0408163265306123</v>
      </c>
      <c r="AB21" s="1">
        <v>5</v>
      </c>
      <c r="AC21" s="1">
        <f>AB21/3.1</f>
        <v>1.6129032258064515</v>
      </c>
      <c r="AD21" s="1">
        <v>67</v>
      </c>
      <c r="AE21" s="1">
        <f>(AD21-32.2)/9.62</f>
        <v>3.6174636174636174</v>
      </c>
      <c r="AF21" s="1">
        <v>28.3</v>
      </c>
      <c r="AG21" s="1">
        <f>(AF21-24.6)/2.1</f>
        <v>1.7619047619047614</v>
      </c>
      <c r="AH21" s="1">
        <v>7.5</v>
      </c>
      <c r="AI21" s="1" t="s">
        <v>22</v>
      </c>
    </row>
    <row r="22" spans="1:35" ht="12.75">
      <c r="A22" s="1" t="s">
        <v>27</v>
      </c>
      <c r="B22" s="1">
        <f>3*D22+3*F22+H22+3.5*J22+3*L22+2*N22+2*O22+1.5*Q22+0.5*S22+0.5*U22+1.5*W22+2*Y22+2*AA22+2*AC22+AE22+AG22+AH22*1</f>
        <v>100.92660638114761</v>
      </c>
      <c r="C22" s="1">
        <v>354</v>
      </c>
      <c r="D22" s="1">
        <f>(C22-163)/54.5</f>
        <v>3.5045871559633026</v>
      </c>
      <c r="E22" s="1">
        <v>196</v>
      </c>
      <c r="F22" s="1">
        <f>(E22-142)/15.7</f>
        <v>3.4394904458598727</v>
      </c>
      <c r="G22" s="1">
        <v>89</v>
      </c>
      <c r="H22" s="1">
        <f>(G22-64)/8.2</f>
        <v>3.048780487804878</v>
      </c>
      <c r="I22" s="1">
        <v>18</v>
      </c>
      <c r="J22" s="1">
        <f>(I22-5)/7</f>
        <v>1.8571428571428572</v>
      </c>
      <c r="K22" s="1">
        <v>96</v>
      </c>
      <c r="L22" s="1">
        <f>(K22-46)/20.3</f>
        <v>2.4630541871921183</v>
      </c>
      <c r="M22" s="1">
        <v>3</v>
      </c>
      <c r="N22" s="1">
        <f>(M22)/2.6</f>
        <v>1.1538461538461537</v>
      </c>
      <c r="O22" s="1">
        <v>2.8</v>
      </c>
      <c r="P22" s="1">
        <v>35.4</v>
      </c>
      <c r="Q22" s="1">
        <f>(P22-1.3)/6.45</f>
        <v>5.286821705426357</v>
      </c>
      <c r="R22" s="1">
        <v>3116</v>
      </c>
      <c r="S22" s="1">
        <f>(R22-1206)/450.8</f>
        <v>4.236912156166815</v>
      </c>
      <c r="T22" s="1">
        <v>2</v>
      </c>
      <c r="U22" s="1">
        <f>T22*1.66</f>
        <v>3.32</v>
      </c>
      <c r="V22" s="1">
        <v>127</v>
      </c>
      <c r="W22" s="1">
        <f>(V22-111)/4.3</f>
        <v>3.7209302325581395</v>
      </c>
      <c r="X22" s="1">
        <v>254</v>
      </c>
      <c r="Y22" s="1">
        <f>(X22-96)/34.4</f>
        <v>4.593023255813954</v>
      </c>
      <c r="Z22" s="1">
        <v>92</v>
      </c>
      <c r="AA22" s="1">
        <f>(Z22-79)/4.9</f>
        <v>2.6530612244897958</v>
      </c>
      <c r="AB22" s="1">
        <v>9</v>
      </c>
      <c r="AC22" s="1">
        <f>AB22/3.1</f>
        <v>2.903225806451613</v>
      </c>
      <c r="AD22" s="1">
        <v>69.7</v>
      </c>
      <c r="AE22" s="1">
        <f>(AD22-32.2)/9.62</f>
        <v>3.8981288981288986</v>
      </c>
      <c r="AF22" s="1">
        <v>32.5</v>
      </c>
      <c r="AG22" s="1">
        <f>(AF22-24.6)/2.1</f>
        <v>3.761904761904761</v>
      </c>
      <c r="AH22" s="1">
        <v>10</v>
      </c>
      <c r="AI22" s="1" t="s">
        <v>27</v>
      </c>
    </row>
    <row r="23" spans="1:35" ht="12.75">
      <c r="A23" s="1" t="s">
        <v>18</v>
      </c>
      <c r="B23" s="1">
        <f>3*D23+3*F23+H23+3.5*J23+3*L23+2*N23+2*O23+1.5*Q23+0.5*S23+0.5*U23+1.5*W23+2*Y23+2*AA23+2*AC23+AE23+AG23+AH23*1</f>
        <v>96.21787059561251</v>
      </c>
      <c r="C23" s="1">
        <v>328</v>
      </c>
      <c r="D23" s="1">
        <f>(C23-163)/54.5</f>
        <v>3.0275229357798166</v>
      </c>
      <c r="E23" s="1">
        <v>176</v>
      </c>
      <c r="F23" s="1">
        <f>(E23-142)/15.7</f>
        <v>2.1656050955414012</v>
      </c>
      <c r="G23" s="1">
        <v>78</v>
      </c>
      <c r="H23" s="1">
        <f>(G23-64)/8.2</f>
        <v>1.707317073170732</v>
      </c>
      <c r="I23" s="1">
        <v>25</v>
      </c>
      <c r="J23" s="1">
        <f>(I23-5)/7</f>
        <v>2.857142857142857</v>
      </c>
      <c r="K23" s="1">
        <v>70</v>
      </c>
      <c r="L23" s="1">
        <f>(K23-46)/20.3</f>
        <v>1.1822660098522166</v>
      </c>
      <c r="M23" s="1">
        <v>11</v>
      </c>
      <c r="N23" s="1">
        <f>(M23)/2.6</f>
        <v>4.230769230769231</v>
      </c>
      <c r="O23" s="1">
        <v>6.4</v>
      </c>
      <c r="P23" s="1">
        <v>29.5</v>
      </c>
      <c r="Q23" s="1">
        <f>(P23-1.3)/6.45</f>
        <v>4.372093023255814</v>
      </c>
      <c r="R23" s="1">
        <v>1956</v>
      </c>
      <c r="S23" s="1">
        <f>(R23-1206)/450.8</f>
        <v>1.6637089618456078</v>
      </c>
      <c r="T23" s="1">
        <v>3</v>
      </c>
      <c r="U23" s="1">
        <f>T23*1.66</f>
        <v>4.9799999999999995</v>
      </c>
      <c r="V23" s="1">
        <v>133</v>
      </c>
      <c r="W23" s="1">
        <f>(V23-111)/4.3</f>
        <v>5.116279069767442</v>
      </c>
      <c r="X23" s="1">
        <v>261</v>
      </c>
      <c r="Y23" s="1">
        <f>(X23-96)/34.4</f>
        <v>4.796511627906977</v>
      </c>
      <c r="Z23" s="1">
        <v>91</v>
      </c>
      <c r="AA23" s="1">
        <f>(Z23-79)/4.9</f>
        <v>2.4489795918367343</v>
      </c>
      <c r="AB23" s="1">
        <v>0</v>
      </c>
      <c r="AC23" s="1">
        <f>AB23/3.1</f>
        <v>0</v>
      </c>
      <c r="AD23" s="1">
        <v>55.3</v>
      </c>
      <c r="AE23" s="1">
        <f>(AD23-32.2)/9.62</f>
        <v>2.4012474012474008</v>
      </c>
      <c r="AF23" s="1">
        <v>25.6</v>
      </c>
      <c r="AG23" s="1">
        <f>(AF23-24.6)/2.1</f>
        <v>0.47619047619047616</v>
      </c>
      <c r="AH23" s="1">
        <v>9.2</v>
      </c>
      <c r="AI23" s="1" t="s">
        <v>18</v>
      </c>
    </row>
    <row r="24" spans="1:35" ht="12.75">
      <c r="A24" s="1" t="s">
        <v>14</v>
      </c>
      <c r="B24" s="1">
        <f>3*D24+3*F24+H24+3.5*J24+3*L24+2*N24+2*O24+1.5*Q24+0.5*S24+0.5*U24+1.5*W24+2*Y24+2*AA24+2*AC24+AE24+AG24+AH24*1</f>
        <v>93.5052214068244</v>
      </c>
      <c r="C24" s="1">
        <v>246</v>
      </c>
      <c r="D24" s="1">
        <f>(C24-163)/54.5</f>
        <v>1.5229357798165137</v>
      </c>
      <c r="E24" s="1">
        <v>144</v>
      </c>
      <c r="F24" s="1">
        <f>(E24-142)/15.7</f>
        <v>0.12738853503184713</v>
      </c>
      <c r="G24" s="1">
        <v>71</v>
      </c>
      <c r="H24" s="1">
        <f>(G24-64)/8.2</f>
        <v>0.853658536585366</v>
      </c>
      <c r="I24" s="1">
        <v>27</v>
      </c>
      <c r="J24" s="1">
        <f>(I24-5)/7</f>
        <v>3.142857142857143</v>
      </c>
      <c r="K24" s="1">
        <v>69</v>
      </c>
      <c r="L24" s="1">
        <f>(K24-46)/20.3</f>
        <v>1.1330049261083743</v>
      </c>
      <c r="M24" s="1">
        <v>7</v>
      </c>
      <c r="N24" s="1">
        <f>(M24)/2.6</f>
        <v>2.692307692307692</v>
      </c>
      <c r="O24" s="1">
        <v>6.1</v>
      </c>
      <c r="P24" s="1">
        <v>22.7</v>
      </c>
      <c r="Q24" s="1">
        <f>(P24-1.3)/6.45</f>
        <v>3.3178294573643408</v>
      </c>
      <c r="R24" s="1">
        <v>3192</v>
      </c>
      <c r="S24" s="1">
        <f>(R24-1206)/450.8</f>
        <v>4.405501330967169</v>
      </c>
      <c r="T24" s="1">
        <v>2</v>
      </c>
      <c r="U24" s="1">
        <f>T24*1.66</f>
        <v>3.32</v>
      </c>
      <c r="V24" s="1">
        <v>115</v>
      </c>
      <c r="W24" s="1">
        <f>(V24-111)/4.3</f>
        <v>0.9302325581395349</v>
      </c>
      <c r="X24" s="1">
        <v>323</v>
      </c>
      <c r="Y24" s="1">
        <f>(X24-96)/34.4</f>
        <v>6.598837209302326</v>
      </c>
      <c r="Z24" s="1">
        <v>114</v>
      </c>
      <c r="AA24" s="1">
        <f>(Z24-79)/4.9</f>
        <v>7.142857142857142</v>
      </c>
      <c r="AB24" s="1">
        <v>6</v>
      </c>
      <c r="AC24" s="1">
        <f>AB24/3.1</f>
        <v>1.9354838709677418</v>
      </c>
      <c r="AD24" s="1">
        <v>81.3</v>
      </c>
      <c r="AE24" s="1">
        <f>(AD24-32.2)/9.62</f>
        <v>5.103950103950104</v>
      </c>
      <c r="AF24" s="1">
        <v>38.3</v>
      </c>
      <c r="AG24" s="1">
        <f>(AF24-24.6)/2.1</f>
        <v>6.523809523809521</v>
      </c>
      <c r="AH24" s="1">
        <v>2.5</v>
      </c>
      <c r="AI24" s="1" t="s">
        <v>14</v>
      </c>
    </row>
    <row r="25" spans="1:35" ht="12.75">
      <c r="A25" s="1" t="s">
        <v>15</v>
      </c>
      <c r="B25" s="1">
        <f>3*D25+3*F25+H25+3.5*J25+3*L25+2*N25+2*O25+1.5*Q25+0.5*S25+0.5*U25+1.5*W25+2*Y25+2*AA25+2*AC25+AE25+AG25+AH25*1</f>
        <v>92.9051502888602</v>
      </c>
      <c r="C25" s="1">
        <v>190</v>
      </c>
      <c r="D25" s="1">
        <f>(C25-163)/54.5</f>
        <v>0.4954128440366973</v>
      </c>
      <c r="E25" s="1">
        <v>162</v>
      </c>
      <c r="F25" s="1">
        <f>(E25-142)/15.7</f>
        <v>1.2738853503184715</v>
      </c>
      <c r="G25" s="1">
        <v>78</v>
      </c>
      <c r="H25" s="1">
        <f>(G25-64)/8.2</f>
        <v>1.707317073170732</v>
      </c>
      <c r="I25" s="1">
        <v>39</v>
      </c>
      <c r="J25" s="1">
        <f>(I25-5)/7</f>
        <v>4.857142857142857</v>
      </c>
      <c r="K25" s="1">
        <v>94</v>
      </c>
      <c r="L25" s="1">
        <f>(K25-46)/20.3</f>
        <v>2.3645320197044333</v>
      </c>
      <c r="M25" s="1">
        <v>15.5</v>
      </c>
      <c r="N25" s="1">
        <f>(M25)/2.6</f>
        <v>5.961538461538462</v>
      </c>
      <c r="O25" s="1">
        <v>4.3</v>
      </c>
      <c r="P25" s="1">
        <v>19.6</v>
      </c>
      <c r="Q25" s="1">
        <f>(P25-1.3)/6.45</f>
        <v>2.8372093023255816</v>
      </c>
      <c r="R25" s="1">
        <v>1277</v>
      </c>
      <c r="S25" s="1">
        <f>(R25-1206)/450.8</f>
        <v>0.1574977817213842</v>
      </c>
      <c r="T25" s="1">
        <v>2</v>
      </c>
      <c r="U25" s="1">
        <f>T25*1.66</f>
        <v>3.32</v>
      </c>
      <c r="V25" s="1">
        <v>119</v>
      </c>
      <c r="W25" s="1">
        <f>(V25-111)/4.3</f>
        <v>1.8604651162790697</v>
      </c>
      <c r="X25" s="1">
        <v>232</v>
      </c>
      <c r="Y25" s="1">
        <f>(X25-96)/34.4</f>
        <v>3.9534883720930236</v>
      </c>
      <c r="Z25" s="1">
        <v>107</v>
      </c>
      <c r="AA25" s="1">
        <f>(Z25-79)/4.9</f>
        <v>5.7142857142857135</v>
      </c>
      <c r="AB25" s="1">
        <v>9</v>
      </c>
      <c r="AC25" s="1">
        <f>AB25/3.1</f>
        <v>2.903225806451613</v>
      </c>
      <c r="AD25" s="1">
        <v>42.4</v>
      </c>
      <c r="AE25" s="1">
        <f>(AD25-32.2)/9.62</f>
        <v>1.06029106029106</v>
      </c>
      <c r="AF25" s="1">
        <v>27.3</v>
      </c>
      <c r="AG25" s="1">
        <f>(AF25-24.6)/2.1</f>
        <v>1.2857142857142854</v>
      </c>
      <c r="AH25" s="1">
        <v>5</v>
      </c>
      <c r="AI25" s="1" t="s">
        <v>15</v>
      </c>
    </row>
    <row r="26" spans="1:35" ht="12.75">
      <c r="A26" s="1" t="s">
        <v>19</v>
      </c>
      <c r="B26" s="1">
        <f>3*D26+3*F26+H26+3.5*J26+3*L26+2*N26+2*O26+1.5*Q26+0.5*S26+0.5*U26+1.5*W26+2*Y26+2*AA26+2*AC26+AE26+AG26+AH26*1</f>
        <v>90.98151834636111</v>
      </c>
      <c r="C26" s="1">
        <v>326</v>
      </c>
      <c r="D26" s="1">
        <f>(C26-163)/54.5</f>
        <v>2.9908256880733943</v>
      </c>
      <c r="E26" s="1">
        <v>181</v>
      </c>
      <c r="F26" s="1">
        <f>(E26-142)/15.7</f>
        <v>2.484076433121019</v>
      </c>
      <c r="G26" s="1">
        <v>83</v>
      </c>
      <c r="H26" s="1">
        <f>(G26-64)/8.2</f>
        <v>2.3170731707317076</v>
      </c>
      <c r="I26" s="1">
        <v>11</v>
      </c>
      <c r="J26" s="1">
        <f>(I26-5)/7</f>
        <v>0.8571428571428571</v>
      </c>
      <c r="K26" s="1">
        <v>94</v>
      </c>
      <c r="L26" s="1">
        <f>(K26-46)/20.3</f>
        <v>2.3645320197044333</v>
      </c>
      <c r="M26" s="1">
        <v>0.5</v>
      </c>
      <c r="N26" s="1">
        <f>(M26)/2.6</f>
        <v>0.1923076923076923</v>
      </c>
      <c r="O26" s="1">
        <v>4.2</v>
      </c>
      <c r="P26" s="1">
        <v>17.7</v>
      </c>
      <c r="Q26" s="1">
        <f>(P26-1.3)/6.45</f>
        <v>2.5426356589147283</v>
      </c>
      <c r="R26" s="1">
        <v>3701</v>
      </c>
      <c r="S26" s="1">
        <f>(R26-1206)/450.8</f>
        <v>5.534605146406388</v>
      </c>
      <c r="T26" s="1">
        <v>0</v>
      </c>
      <c r="U26" s="1">
        <f>T26*1.66</f>
        <v>0</v>
      </c>
      <c r="V26" s="1">
        <v>118</v>
      </c>
      <c r="W26" s="1">
        <f>(V26-111)/4.3</f>
        <v>1.627906976744186</v>
      </c>
      <c r="X26" s="1">
        <v>339</v>
      </c>
      <c r="Y26" s="1">
        <f>(X26-96)/34.4</f>
        <v>7.063953488372094</v>
      </c>
      <c r="Z26" s="1">
        <v>97</v>
      </c>
      <c r="AA26" s="1">
        <f>(Z26-79)/4.9</f>
        <v>3.6734693877551017</v>
      </c>
      <c r="AB26" s="1">
        <v>5</v>
      </c>
      <c r="AC26" s="1">
        <f>AB26/3.1</f>
        <v>1.6129032258064515</v>
      </c>
      <c r="AD26" s="1">
        <v>90.1</v>
      </c>
      <c r="AE26" s="1">
        <f>(AD26-32.2)/9.62</f>
        <v>6.018711018711018</v>
      </c>
      <c r="AF26" s="1">
        <v>34.3</v>
      </c>
      <c r="AG26" s="1">
        <f>(AF26-24.6)/2.1</f>
        <v>4.619047619047617</v>
      </c>
      <c r="AH26" s="1">
        <v>9</v>
      </c>
      <c r="AI26" s="1" t="s">
        <v>19</v>
      </c>
    </row>
    <row r="27" spans="1:35" ht="12.75">
      <c r="A27" s="1" t="s">
        <v>17</v>
      </c>
      <c r="B27" s="1">
        <f>3*D27+3*F27+H27+3.5*J27+3*L27+2*N27+2*O27+1.5*Q27+0.5*S27+0.5*U27+1.5*W27+2*Y27+2*AA27+2*AC27+AE27+AG27+AH27*1</f>
        <v>88.36081293063376</v>
      </c>
      <c r="C27" s="1">
        <v>260</v>
      </c>
      <c r="D27" s="1">
        <f>(C27-163)/54.5</f>
        <v>1.7798165137614679</v>
      </c>
      <c r="E27" s="1">
        <v>162</v>
      </c>
      <c r="F27" s="1">
        <f>(E27-142)/15.7</f>
        <v>1.2738853503184715</v>
      </c>
      <c r="G27" s="1">
        <v>81</v>
      </c>
      <c r="H27" s="1">
        <f>(G27-64)/8.2</f>
        <v>2.073170731707317</v>
      </c>
      <c r="I27" s="1">
        <v>13</v>
      </c>
      <c r="J27" s="1">
        <f>(I27-5)/7</f>
        <v>1.1428571428571428</v>
      </c>
      <c r="K27" s="1">
        <v>78</v>
      </c>
      <c r="L27" s="1">
        <f>(K27-46)/20.3</f>
        <v>1.5763546798029555</v>
      </c>
      <c r="M27" s="1">
        <v>3</v>
      </c>
      <c r="N27" s="1">
        <f>(M27)/2.6</f>
        <v>1.1538461538461537</v>
      </c>
      <c r="O27" s="1">
        <v>5.6</v>
      </c>
      <c r="P27" s="1">
        <v>26.5</v>
      </c>
      <c r="Q27" s="1">
        <f>(P27-1.3)/6.45</f>
        <v>3.9069767441860463</v>
      </c>
      <c r="R27" s="1">
        <v>3342</v>
      </c>
      <c r="S27" s="1">
        <f>(R27-1206)/450.8</f>
        <v>4.738243123336291</v>
      </c>
      <c r="T27" s="1">
        <v>0</v>
      </c>
      <c r="U27" s="1">
        <f>T27*1.66</f>
        <v>0</v>
      </c>
      <c r="V27" s="1">
        <v>115</v>
      </c>
      <c r="W27" s="1">
        <f>(V27-111)/4.3</f>
        <v>0.9302325581395349</v>
      </c>
      <c r="X27" s="1">
        <v>374</v>
      </c>
      <c r="Y27" s="1">
        <f>(X27-96)/34.4</f>
        <v>8.08139534883721</v>
      </c>
      <c r="Z27" s="1">
        <v>104</v>
      </c>
      <c r="AA27" s="1">
        <f>(Z27-79)/4.9</f>
        <v>5.1020408163265305</v>
      </c>
      <c r="AB27" s="1">
        <v>7</v>
      </c>
      <c r="AC27" s="1">
        <f>AB27/3.1</f>
        <v>2.258064516129032</v>
      </c>
      <c r="AD27" s="1">
        <v>96.8</v>
      </c>
      <c r="AE27" s="1">
        <f>(AD27-32.2)/9.62</f>
        <v>6.715176715176715</v>
      </c>
      <c r="AF27" s="1">
        <v>38.6</v>
      </c>
      <c r="AG27" s="1">
        <f>(AF27-24.6)/2.1</f>
        <v>6.666666666666666</v>
      </c>
      <c r="AH27" s="1">
        <v>1</v>
      </c>
      <c r="AI27" s="1" t="s">
        <v>17</v>
      </c>
    </row>
    <row r="28" spans="1:35" ht="12.75">
      <c r="A28" s="1" t="s">
        <v>16</v>
      </c>
      <c r="B28" s="1">
        <f>3*D28+3*F28+H28+3.5*J28+3*L28+2*N28+2*O28+1.5*Q28+0.5*S28+0.5*U28+1.5*W28+2*Y28+2*AA28+2*AC28+AE28+AG28+AH28*1</f>
        <v>87.7089743465247</v>
      </c>
      <c r="C28" s="1">
        <v>216</v>
      </c>
      <c r="D28" s="1">
        <f>(C28-163)/54.5</f>
        <v>0.9724770642201835</v>
      </c>
      <c r="E28" s="1">
        <v>142</v>
      </c>
      <c r="F28" s="1">
        <f>(E28-142)/15.7</f>
        <v>0</v>
      </c>
      <c r="G28" s="1">
        <v>64</v>
      </c>
      <c r="H28" s="1">
        <f>(G28-64)/8.2</f>
        <v>0</v>
      </c>
      <c r="I28" s="1">
        <v>20</v>
      </c>
      <c r="J28" s="1">
        <f>(I28-5)/7</f>
        <v>2.142857142857143</v>
      </c>
      <c r="K28" s="1">
        <v>124</v>
      </c>
      <c r="L28" s="1">
        <f>(K28-46)/20.3</f>
        <v>3.842364532019704</v>
      </c>
      <c r="M28" s="1">
        <v>3.5</v>
      </c>
      <c r="N28" s="1">
        <f>(M28)/2.6</f>
        <v>1.346153846153846</v>
      </c>
      <c r="O28" s="1">
        <v>10</v>
      </c>
      <c r="P28" s="1">
        <v>16.2</v>
      </c>
      <c r="Q28" s="1">
        <f>(P28-1.3)/6.45</f>
        <v>2.3100775193798446</v>
      </c>
      <c r="R28" s="1">
        <v>5714</v>
      </c>
      <c r="S28" s="1">
        <f>(R28-1206)/450.8</f>
        <v>10</v>
      </c>
      <c r="T28" s="1">
        <v>0</v>
      </c>
      <c r="U28" s="1">
        <f>T28*1.66</f>
        <v>0</v>
      </c>
      <c r="V28" s="1">
        <v>111</v>
      </c>
      <c r="W28" s="1">
        <f>(V28-111)/4.3</f>
        <v>0</v>
      </c>
      <c r="X28" s="1">
        <v>334</v>
      </c>
      <c r="Y28" s="1">
        <f>(X28-96)/34.4</f>
        <v>6.9186046511627906</v>
      </c>
      <c r="Z28" s="1">
        <v>95</v>
      </c>
      <c r="AA28" s="1">
        <f>(Z28-79)/4.9</f>
        <v>3.265306122448979</v>
      </c>
      <c r="AB28" s="1">
        <v>0</v>
      </c>
      <c r="AC28" s="1">
        <f>AB28/3.1</f>
        <v>0</v>
      </c>
      <c r="AD28" s="1">
        <v>84.8</v>
      </c>
      <c r="AE28" s="1">
        <f>(AD28-32.2)/9.62</f>
        <v>5.467775467775468</v>
      </c>
      <c r="AF28" s="1">
        <v>34.2</v>
      </c>
      <c r="AG28" s="1">
        <f>(AF28-24.6)/2.1</f>
        <v>4.571428571428572</v>
      </c>
      <c r="AH28" s="1">
        <v>4.2</v>
      </c>
      <c r="AI28" s="1" t="s">
        <v>16</v>
      </c>
    </row>
    <row r="29" spans="1:35" ht="12.75">
      <c r="A29" s="2" t="s">
        <v>63</v>
      </c>
      <c r="B29" s="1">
        <f>3*D29+3*F29+H29+3.5*J29+3*L29+2*N29+2*O29+1.5*Q29+0.5*S29+0.5*U29+1.5*W29+2*Y29+2*AA29+2*AC29+AE29+AG29+AH29*1</f>
        <v>86.66361760381021</v>
      </c>
      <c r="C29" s="1">
        <v>280</v>
      </c>
      <c r="D29" s="1">
        <f>(C29-163)/54.5</f>
        <v>2.146788990825688</v>
      </c>
      <c r="E29" s="1">
        <v>199</v>
      </c>
      <c r="F29" s="1">
        <f>(E29-142)/15.7</f>
        <v>3.6305732484076434</v>
      </c>
      <c r="G29" s="1">
        <v>110</v>
      </c>
      <c r="H29" s="1">
        <f>(G29-64)/8.2</f>
        <v>5.609756097560976</v>
      </c>
      <c r="I29" s="1">
        <v>14</v>
      </c>
      <c r="J29" s="1">
        <f>(I29-5)/7</f>
        <v>1.2857142857142858</v>
      </c>
      <c r="K29" s="1">
        <v>66</v>
      </c>
      <c r="L29" s="1">
        <f>(K29-46)/20.3</f>
        <v>0.9852216748768473</v>
      </c>
      <c r="M29" s="1">
        <v>5</v>
      </c>
      <c r="N29" s="1">
        <f>(M29)/2.6</f>
        <v>1.923076923076923</v>
      </c>
      <c r="O29" s="1">
        <v>4</v>
      </c>
      <c r="P29" s="1">
        <v>39.3</v>
      </c>
      <c r="Q29" s="1">
        <f>(P29-1.3)/6.45</f>
        <v>5.891472868217054</v>
      </c>
      <c r="R29" s="1">
        <v>2979</v>
      </c>
      <c r="S29" s="1">
        <f>(R29-1206)/450.8</f>
        <v>3.933007985803017</v>
      </c>
      <c r="T29" s="1">
        <v>2</v>
      </c>
      <c r="U29" s="1">
        <f>T29*1.66</f>
        <v>3.32</v>
      </c>
      <c r="V29" s="1">
        <v>121</v>
      </c>
      <c r="W29" s="1">
        <f>(V29-111)/4.3</f>
        <v>2.3255813953488373</v>
      </c>
      <c r="X29" s="1">
        <v>247</v>
      </c>
      <c r="Y29" s="1">
        <f>(X29-96)/34.4</f>
        <v>4.3895348837209305</v>
      </c>
      <c r="Z29" s="1">
        <v>87</v>
      </c>
      <c r="AA29" s="1">
        <f>(Z29-79)/4.9</f>
        <v>1.6326530612244896</v>
      </c>
      <c r="AB29" s="1">
        <v>7</v>
      </c>
      <c r="AC29" s="1">
        <f>AB29/3.1</f>
        <v>2.258064516129032</v>
      </c>
      <c r="AD29" s="1">
        <v>72.4</v>
      </c>
      <c r="AE29" s="1">
        <f>(AD29-32.2)/9.62</f>
        <v>4.178794178794179</v>
      </c>
      <c r="AF29" s="1">
        <v>36</v>
      </c>
      <c r="AG29" s="1">
        <f>(AF29-24.6)/2.1</f>
        <v>5.428571428571428</v>
      </c>
      <c r="AH29" s="1">
        <v>2.3</v>
      </c>
      <c r="AI29" s="2" t="s">
        <v>63</v>
      </c>
    </row>
    <row r="30" spans="1:35" ht="12.75">
      <c r="A30" s="1" t="s">
        <v>49</v>
      </c>
      <c r="B30" s="1">
        <f>3*D30+3*F30+H30+3.5*J30+3*L30+2*N30+2*O30+1.5*Q30+0.5*S30+0.5*U30+1.5*W30+2*Y30+2*AA30+2*AC30+AE30+AG30+AH30*1</f>
        <v>85.8737404509496</v>
      </c>
      <c r="C30" s="1">
        <v>269</v>
      </c>
      <c r="D30" s="1">
        <f>(C30-163)/54.5</f>
        <v>1.944954128440367</v>
      </c>
      <c r="E30" s="1">
        <v>211</v>
      </c>
      <c r="F30" s="1">
        <f>(E30-142)/15.7</f>
        <v>4.3949044585987265</v>
      </c>
      <c r="G30" s="1">
        <v>99</v>
      </c>
      <c r="H30" s="1">
        <f>(G30-64)/8.2</f>
        <v>4.2682926829268295</v>
      </c>
      <c r="I30" s="1">
        <v>20.75</v>
      </c>
      <c r="J30" s="1">
        <f>(I30-5)/7</f>
        <v>2.25</v>
      </c>
      <c r="K30" s="1">
        <v>102</v>
      </c>
      <c r="L30" s="1">
        <f>(K30-46)/20.3</f>
        <v>2.758620689655172</v>
      </c>
      <c r="M30" s="1">
        <v>9</v>
      </c>
      <c r="N30" s="1">
        <f>(M30)/2.6</f>
        <v>3.4615384615384612</v>
      </c>
      <c r="O30" s="1">
        <v>0.1</v>
      </c>
      <c r="P30" s="1">
        <v>26.2</v>
      </c>
      <c r="Q30" s="1">
        <f>(P30-1.3)/6.45</f>
        <v>3.8604651162790695</v>
      </c>
      <c r="R30" s="1">
        <v>1988</v>
      </c>
      <c r="S30" s="1">
        <f>(R30-1206)/450.8</f>
        <v>1.7346938775510203</v>
      </c>
      <c r="T30" s="1">
        <v>2</v>
      </c>
      <c r="U30" s="1">
        <f>T30*1.66</f>
        <v>3.32</v>
      </c>
      <c r="V30" s="1">
        <v>136</v>
      </c>
      <c r="W30" s="1">
        <f>(V30-111)/4.3</f>
        <v>5.813953488372094</v>
      </c>
      <c r="X30" s="1">
        <v>172</v>
      </c>
      <c r="Y30" s="1">
        <f>(X30-96)/34.4</f>
        <v>2.2093023255813953</v>
      </c>
      <c r="Z30" s="1">
        <v>94</v>
      </c>
      <c r="AA30" s="1">
        <f>(Z30-79)/4.9</f>
        <v>3.061224489795918</v>
      </c>
      <c r="AB30" s="1">
        <v>9</v>
      </c>
      <c r="AC30" s="1">
        <f>AB30/3.1</f>
        <v>2.903225806451613</v>
      </c>
      <c r="AD30" s="1">
        <v>46.6</v>
      </c>
      <c r="AE30" s="1">
        <f>(AD30-32.2)/9.62</f>
        <v>1.496881496881497</v>
      </c>
      <c r="AF30" s="1">
        <v>31.8</v>
      </c>
      <c r="AG30" s="1">
        <f>(AF30-24.6)/2.1</f>
        <v>3.428571428571428</v>
      </c>
      <c r="AH30" s="1">
        <v>1</v>
      </c>
      <c r="AI30" s="2" t="s">
        <v>49</v>
      </c>
    </row>
    <row r="31" spans="1:35" ht="12.75">
      <c r="A31" s="1" t="s">
        <v>23</v>
      </c>
      <c r="B31" s="1">
        <f>3*D31+3*F31+H31+3.5*J31+3*L31+2*N31+2*O31+1.5*Q31+0.5*S31+0.5*U31+1.5*W31+2*Y31+2*AA31+2*AC31+AE31+AG31+AH31*1</f>
        <v>82.7834089926259</v>
      </c>
      <c r="C31" s="1">
        <v>345</v>
      </c>
      <c r="D31" s="1">
        <f>(C31-163)/54.5</f>
        <v>3.3394495412844036</v>
      </c>
      <c r="E31" s="1">
        <v>181</v>
      </c>
      <c r="F31" s="1">
        <f>(E31-142)/15.7</f>
        <v>2.484076433121019</v>
      </c>
      <c r="G31" s="1">
        <v>79</v>
      </c>
      <c r="H31" s="1">
        <f>(G31-64)/8.2</f>
        <v>1.829268292682927</v>
      </c>
      <c r="I31" s="1">
        <v>19</v>
      </c>
      <c r="J31" s="1">
        <f>(I31-5)/7</f>
        <v>2</v>
      </c>
      <c r="K31" s="1">
        <v>87</v>
      </c>
      <c r="L31" s="1">
        <f>(K31-46)/20.3</f>
        <v>2.019704433497537</v>
      </c>
      <c r="M31" s="1">
        <v>1.5</v>
      </c>
      <c r="N31" s="1">
        <f>(M31)/2.6</f>
        <v>0.5769230769230769</v>
      </c>
      <c r="O31" s="1">
        <v>5.6</v>
      </c>
      <c r="P31" s="1">
        <v>34.3</v>
      </c>
      <c r="Q31" s="1">
        <f>(P31-1.3)/6.45</f>
        <v>5.116279069767442</v>
      </c>
      <c r="R31" s="1">
        <v>2813</v>
      </c>
      <c r="S31" s="1">
        <f>(R31-1206)/450.8</f>
        <v>3.564773735581189</v>
      </c>
      <c r="T31" s="1">
        <v>0</v>
      </c>
      <c r="U31" s="1">
        <f>T31*1.66</f>
        <v>0</v>
      </c>
      <c r="V31" s="1">
        <v>122</v>
      </c>
      <c r="W31" s="1">
        <f>(V31-111)/4.3</f>
        <v>2.558139534883721</v>
      </c>
      <c r="X31" s="1">
        <v>272</v>
      </c>
      <c r="Y31" s="1">
        <f>(X31-96)/34.4</f>
        <v>5.116279069767442</v>
      </c>
      <c r="Z31" s="1">
        <v>83</v>
      </c>
      <c r="AA31" s="1">
        <f>(Z31-79)/4.9</f>
        <v>0.8163265306122448</v>
      </c>
      <c r="AB31" s="1">
        <v>3</v>
      </c>
      <c r="AC31" s="1">
        <f>AB31/3.1</f>
        <v>0.9677419354838709</v>
      </c>
      <c r="AD31" s="1">
        <v>74.8</v>
      </c>
      <c r="AE31" s="1">
        <f>(AD31-32.2)/9.62</f>
        <v>4.428274428274428</v>
      </c>
      <c r="AF31" s="1">
        <v>31</v>
      </c>
      <c r="AG31" s="1">
        <f>(AF31-24.6)/2.1</f>
        <v>3.047619047619047</v>
      </c>
      <c r="AH31" s="1">
        <v>3.5</v>
      </c>
      <c r="AI31" s="1" t="s">
        <v>23</v>
      </c>
    </row>
    <row r="32" spans="1:35" ht="12.75">
      <c r="A32" s="1" t="s">
        <v>20</v>
      </c>
      <c r="B32" s="1">
        <f>3*D32+3*F32+H32+3.5*J32+3*L32+2*N32+2*O32+1.5*Q32+0.5*S32+0.5*U32+1.5*W32+2*Y32+2*AA32+2*AC32+AE32+AG32+AH32*1</f>
        <v>81.66918548456162</v>
      </c>
      <c r="C32" s="1">
        <v>307</v>
      </c>
      <c r="D32" s="1">
        <f>(C32-163)/54.5</f>
        <v>2.6422018348623855</v>
      </c>
      <c r="E32" s="1">
        <v>226</v>
      </c>
      <c r="F32" s="1">
        <f>(E32-142)/15.7</f>
        <v>5.35031847133758</v>
      </c>
      <c r="G32" s="1">
        <v>102</v>
      </c>
      <c r="H32" s="1">
        <f>(G32-64)/8.2</f>
        <v>4.634146341463415</v>
      </c>
      <c r="I32" s="1">
        <v>12</v>
      </c>
      <c r="J32" s="1">
        <f>(I32-5)/7</f>
        <v>1</v>
      </c>
      <c r="K32" s="1">
        <v>78</v>
      </c>
      <c r="L32" s="1">
        <f>(K32-46)/20.3</f>
        <v>1.5763546798029555</v>
      </c>
      <c r="M32" s="1">
        <v>1</v>
      </c>
      <c r="N32" s="1">
        <f>(M32)/2.6</f>
        <v>0.3846153846153846</v>
      </c>
      <c r="O32" s="1">
        <v>0.1</v>
      </c>
      <c r="P32" s="1">
        <v>25.2</v>
      </c>
      <c r="Q32" s="1">
        <f>(P32-1.3)/6.45</f>
        <v>3.7054263565891468</v>
      </c>
      <c r="R32" s="1">
        <v>2397</v>
      </c>
      <c r="S32" s="1">
        <f>(R32-1206)/450.8</f>
        <v>2.641969831410825</v>
      </c>
      <c r="T32" s="1">
        <v>0</v>
      </c>
      <c r="U32" s="1">
        <f>T32*1.66</f>
        <v>0</v>
      </c>
      <c r="V32" s="1">
        <v>127</v>
      </c>
      <c r="W32" s="1">
        <f>(V32-111)/4.3</f>
        <v>3.7209302325581395</v>
      </c>
      <c r="X32" s="1">
        <v>241</v>
      </c>
      <c r="Y32" s="1">
        <f>(X32-96)/34.4</f>
        <v>4.215116279069767</v>
      </c>
      <c r="Z32" s="1">
        <v>97</v>
      </c>
      <c r="AA32" s="1">
        <f>(Z32-79)/4.9</f>
        <v>3.6734693877551017</v>
      </c>
      <c r="AB32" s="1">
        <v>8</v>
      </c>
      <c r="AC32" s="1">
        <f>AB32/3.1</f>
        <v>2.5806451612903225</v>
      </c>
      <c r="AD32" s="1">
        <v>64.8</v>
      </c>
      <c r="AE32" s="1">
        <f>(AD32-32.2)/9.62</f>
        <v>3.3887733887733886</v>
      </c>
      <c r="AF32" s="1">
        <v>34.2</v>
      </c>
      <c r="AG32" s="1">
        <f>(AF32-24.6)/2.1</f>
        <v>4.571428571428572</v>
      </c>
      <c r="AH32" s="1">
        <v>2.5</v>
      </c>
      <c r="AI32" s="1" t="s">
        <v>20</v>
      </c>
    </row>
    <row r="33" spans="1:35" ht="12.75">
      <c r="A33" s="1" t="s">
        <v>21</v>
      </c>
      <c r="B33" s="1">
        <f>3*D33+3*F33+H33+3.5*J33+3*L33+2*N33+2*O33+1.5*Q33+0.5*S33+0.5*U33+1.5*W33+2*Y33+2*AA33+2*AC33+AE33+AG33+AH33*1</f>
        <v>81.10861015022516</v>
      </c>
      <c r="C33" s="1">
        <v>228</v>
      </c>
      <c r="D33" s="1">
        <f>(C33-163)/54.5</f>
        <v>1.1926605504587156</v>
      </c>
      <c r="E33" s="1">
        <v>155</v>
      </c>
      <c r="F33" s="1">
        <f>(E33-142)/15.7</f>
        <v>0.8280254777070064</v>
      </c>
      <c r="G33" s="1">
        <v>74</v>
      </c>
      <c r="H33" s="1">
        <f>(G33-64)/8.2</f>
        <v>1.2195121951219514</v>
      </c>
      <c r="I33" s="1">
        <v>17</v>
      </c>
      <c r="J33" s="1">
        <f>(I33-5)/7</f>
        <v>1.7142857142857142</v>
      </c>
      <c r="K33" s="1">
        <v>83</v>
      </c>
      <c r="L33" s="1">
        <f>(K33-46)/20.3</f>
        <v>1.8226600985221675</v>
      </c>
      <c r="M33" s="1">
        <v>6.5</v>
      </c>
      <c r="N33" s="1">
        <f>(M33)/2.6</f>
        <v>2.5</v>
      </c>
      <c r="O33" s="1">
        <v>5.1</v>
      </c>
      <c r="P33" s="1">
        <v>3.9</v>
      </c>
      <c r="Q33" s="1">
        <f>(P33-1.3)/6.45</f>
        <v>0.4031007751937984</v>
      </c>
      <c r="R33" s="1">
        <v>2486</v>
      </c>
      <c r="S33" s="1">
        <f>(R33-1206)/450.8</f>
        <v>2.839396628216504</v>
      </c>
      <c r="T33" s="1">
        <v>1</v>
      </c>
      <c r="U33" s="1">
        <f>T33*1.66</f>
        <v>1.66</v>
      </c>
      <c r="V33" s="1">
        <v>121</v>
      </c>
      <c r="W33" s="1">
        <f>(V33-111)/4.3</f>
        <v>2.3255813953488373</v>
      </c>
      <c r="X33" s="1">
        <v>258</v>
      </c>
      <c r="Y33" s="1">
        <f>(X33-96)/34.4</f>
        <v>4.709302325581396</v>
      </c>
      <c r="Z33" s="1">
        <v>102</v>
      </c>
      <c r="AA33" s="1">
        <f>(Z33-79)/4.9</f>
        <v>4.693877551020408</v>
      </c>
      <c r="AB33" s="1">
        <v>12</v>
      </c>
      <c r="AC33" s="1">
        <f>AB33/3.1</f>
        <v>3.8709677419354835</v>
      </c>
      <c r="AD33" s="1">
        <v>65.7</v>
      </c>
      <c r="AE33" s="1">
        <f>(AD33-32.2)/9.62</f>
        <v>3.482328482328483</v>
      </c>
      <c r="AF33" s="1">
        <v>33.6</v>
      </c>
      <c r="AG33" s="1">
        <f>(AF33-24.6)/2.1</f>
        <v>4.285714285714286</v>
      </c>
      <c r="AH33" s="1">
        <v>6.5</v>
      </c>
      <c r="AI33" s="1" t="s">
        <v>21</v>
      </c>
    </row>
    <row r="34" spans="1:35" ht="12.75">
      <c r="A34" s="1" t="s">
        <v>53</v>
      </c>
      <c r="B34" s="1">
        <f>3*D34+3*F34+H34+3.5*J34+3*L34+2*N34+2*O34+1.5*Q34+0.5*S34+0.5*U34+1.5*W34+2*Y34+2*AA34+2*AC34+AE34+AG34+AH34*1</f>
        <v>77.80719408536181</v>
      </c>
      <c r="C34" s="1">
        <v>203</v>
      </c>
      <c r="D34" s="1">
        <f>(C34-163)/54.5</f>
        <v>0.7339449541284404</v>
      </c>
      <c r="E34" s="1">
        <v>172</v>
      </c>
      <c r="F34" s="1">
        <f>(E34-142)/15.7</f>
        <v>1.910828025477707</v>
      </c>
      <c r="G34" s="1">
        <v>78</v>
      </c>
      <c r="H34" s="1">
        <f>(G34-64)/8.2</f>
        <v>1.707317073170732</v>
      </c>
      <c r="I34" s="1">
        <v>7</v>
      </c>
      <c r="J34" s="1">
        <f>(I34-5)/7</f>
        <v>0.2857142857142857</v>
      </c>
      <c r="K34" s="1">
        <v>105</v>
      </c>
      <c r="L34" s="1">
        <f>(K34-46)/20.3</f>
        <v>2.9064039408866993</v>
      </c>
      <c r="M34" s="1">
        <v>3.5</v>
      </c>
      <c r="N34" s="1">
        <f>(M34)/2.6</f>
        <v>1.346153846153846</v>
      </c>
      <c r="O34" s="1">
        <v>4</v>
      </c>
      <c r="P34" s="1">
        <v>19</v>
      </c>
      <c r="Q34" s="1">
        <f>(P34-1.3)/6.45</f>
        <v>2.744186046511628</v>
      </c>
      <c r="R34" s="1">
        <v>2855</v>
      </c>
      <c r="S34" s="1">
        <f>(R34-1206)/450.8</f>
        <v>3.657941437444543</v>
      </c>
      <c r="T34" s="1">
        <v>1</v>
      </c>
      <c r="U34" s="1">
        <f>T34*1.66</f>
        <v>1.66</v>
      </c>
      <c r="V34" s="1">
        <v>114</v>
      </c>
      <c r="W34" s="1">
        <f>(V34-111)/4.3</f>
        <v>0.6976744186046512</v>
      </c>
      <c r="X34" s="1">
        <v>257</v>
      </c>
      <c r="Y34" s="1">
        <f>(X34-96)/34.4</f>
        <v>4.680232558139535</v>
      </c>
      <c r="Z34" s="1">
        <v>108</v>
      </c>
      <c r="AA34" s="1">
        <f>(Z34-79)/4.9</f>
        <v>5.918367346938775</v>
      </c>
      <c r="AB34" s="1">
        <v>11</v>
      </c>
      <c r="AC34" s="1">
        <f>AB34/3.1</f>
        <v>3.5483870967741935</v>
      </c>
      <c r="AD34" s="1">
        <v>60.1</v>
      </c>
      <c r="AE34" s="1">
        <f>(AD34-32.2)/9.62</f>
        <v>2.9002079002079</v>
      </c>
      <c r="AF34" s="1">
        <v>37.7</v>
      </c>
      <c r="AG34" s="1">
        <f>(AF34-24.6)/2.1</f>
        <v>6.238095238095238</v>
      </c>
      <c r="AH34" s="1">
        <v>2.5</v>
      </c>
      <c r="AI34" s="1" t="s">
        <v>53</v>
      </c>
    </row>
    <row r="35" spans="1:35" ht="12.75">
      <c r="A35" s="1" t="s">
        <v>48</v>
      </c>
      <c r="B35" s="1">
        <f>3*D35+3*F35+H35+3.5*J35+3*L35+2*N35+2*O35+1.5*Q35+0.5*S35+0.5*U35+1.5*W35+2*Y35+2*AA35+2*AC35+AE35+AG35+AH35*1</f>
        <v>72.3003425207311</v>
      </c>
      <c r="C35" s="1">
        <v>327</v>
      </c>
      <c r="D35" s="1">
        <f>(C35-163)/54.5</f>
        <v>3.0091743119266057</v>
      </c>
      <c r="E35" s="1">
        <v>158</v>
      </c>
      <c r="F35" s="1">
        <f>(E35-142)/15.7</f>
        <v>1.019108280254777</v>
      </c>
      <c r="G35" s="1">
        <v>71</v>
      </c>
      <c r="H35" s="1">
        <f>(G35-64)/8.2</f>
        <v>0.853658536585366</v>
      </c>
      <c r="I35" s="1">
        <v>13</v>
      </c>
      <c r="J35" s="1">
        <f>(I35-5)/7</f>
        <v>1.1428571428571428</v>
      </c>
      <c r="K35" s="1">
        <v>49</v>
      </c>
      <c r="L35" s="1">
        <f>(K35-46)/20.3</f>
        <v>0.14778325123152708</v>
      </c>
      <c r="M35" s="1">
        <v>3.5</v>
      </c>
      <c r="N35" s="1">
        <f>(M35)/2.6</f>
        <v>1.346153846153846</v>
      </c>
      <c r="O35" s="1">
        <v>8</v>
      </c>
      <c r="P35" s="1">
        <v>1.3</v>
      </c>
      <c r="Q35" s="1">
        <f>(P35-1.3)/6.45</f>
        <v>0</v>
      </c>
      <c r="R35" s="1">
        <v>3084</v>
      </c>
      <c r="S35" s="1">
        <f>(R35-1206)/450.8</f>
        <v>4.165927240461402</v>
      </c>
      <c r="T35" s="1">
        <v>1</v>
      </c>
      <c r="U35" s="1">
        <f>T35*1.66</f>
        <v>1.66</v>
      </c>
      <c r="V35" s="1">
        <v>124</v>
      </c>
      <c r="W35" s="1">
        <f>(V35-111)/4.3</f>
        <v>3.0232558139534884</v>
      </c>
      <c r="X35" s="1">
        <v>293</v>
      </c>
      <c r="Y35" s="1">
        <f>(X35-96)/34.4</f>
        <v>5.726744186046512</v>
      </c>
      <c r="Z35" s="1">
        <v>85</v>
      </c>
      <c r="AA35" s="1">
        <f>(Z35-79)/4.9</f>
        <v>1.2244897959183672</v>
      </c>
      <c r="AB35" s="1">
        <v>4</v>
      </c>
      <c r="AC35" s="1">
        <f>AB35/3.1</f>
        <v>1.2903225806451613</v>
      </c>
      <c r="AD35" s="1">
        <v>63.9</v>
      </c>
      <c r="AE35" s="1">
        <f>(AD35-32.2)/9.62</f>
        <v>3.295218295218295</v>
      </c>
      <c r="AF35" s="1">
        <v>24.6</v>
      </c>
      <c r="AG35" s="1">
        <f>(AF35-24.6)/2.1</f>
        <v>0</v>
      </c>
      <c r="AH35" s="1">
        <v>9</v>
      </c>
      <c r="AI35" s="1" t="s">
        <v>50</v>
      </c>
    </row>
    <row r="36" spans="1:35" ht="12.75">
      <c r="A36" s="1" t="s">
        <v>24</v>
      </c>
      <c r="B36" s="1">
        <f>3*D36+3*F36+H36+3.5*J36+3*L36+2*N36+2*O36+1.5*Q36+0.5*S36+0.5*U36+1.5*W36+2*Y36+2*AA36+2*AC36+AE36+AG36+AH36*1</f>
        <v>68.89418237048055</v>
      </c>
      <c r="C36" s="1">
        <v>250</v>
      </c>
      <c r="D36" s="1">
        <f>(C36-163)/54.5</f>
        <v>1.5963302752293578</v>
      </c>
      <c r="E36" s="1">
        <v>174</v>
      </c>
      <c r="F36" s="1">
        <f>(E36-142)/15.7</f>
        <v>2.038216560509554</v>
      </c>
      <c r="G36" s="1">
        <v>85</v>
      </c>
      <c r="H36" s="1">
        <f>(G36-64)/8.2</f>
        <v>2.5609756097560976</v>
      </c>
      <c r="I36" s="1">
        <v>16</v>
      </c>
      <c r="J36" s="1">
        <f>(I36-5)/7</f>
        <v>1.5714285714285714</v>
      </c>
      <c r="K36" s="1">
        <v>65</v>
      </c>
      <c r="L36" s="1">
        <f>(K36-46)/20.3</f>
        <v>0.9359605911330049</v>
      </c>
      <c r="M36" s="1">
        <v>8.5</v>
      </c>
      <c r="N36" s="1">
        <f>(M36)/2.6</f>
        <v>3.269230769230769</v>
      </c>
      <c r="O36" s="1">
        <v>0</v>
      </c>
      <c r="P36" s="1">
        <v>16</v>
      </c>
      <c r="Q36" s="1">
        <f>(P36-1.3)/6.45</f>
        <v>2.27906976744186</v>
      </c>
      <c r="R36" s="1">
        <v>2416</v>
      </c>
      <c r="S36" s="1">
        <f>(R36-1206)/450.8</f>
        <v>2.6841171251109137</v>
      </c>
      <c r="T36" s="1">
        <v>0</v>
      </c>
      <c r="U36" s="1">
        <f>T36*1.66</f>
        <v>0</v>
      </c>
      <c r="V36" s="1">
        <v>119</v>
      </c>
      <c r="W36" s="1">
        <f>(V36-111)/4.3</f>
        <v>1.8604651162790697</v>
      </c>
      <c r="X36" s="1">
        <v>210</v>
      </c>
      <c r="Y36" s="1">
        <f>(X36-96)/34.4</f>
        <v>3.313953488372093</v>
      </c>
      <c r="Z36" s="1">
        <v>98</v>
      </c>
      <c r="AA36" s="1">
        <f>(Z36-79)/4.9</f>
        <v>3.877551020408163</v>
      </c>
      <c r="AB36" s="1">
        <v>13</v>
      </c>
      <c r="AC36" s="1">
        <f>AB36/3.1</f>
        <v>4.193548387096774</v>
      </c>
      <c r="AD36" s="1">
        <v>53.5</v>
      </c>
      <c r="AE36" s="1">
        <f>(AD36-32.2)/9.62</f>
        <v>2.214137214137214</v>
      </c>
      <c r="AF36" s="1">
        <v>31</v>
      </c>
      <c r="AG36" s="1">
        <f>(AF36-24.6)/2.1</f>
        <v>3.047619047619047</v>
      </c>
      <c r="AH36" s="1">
        <v>5</v>
      </c>
      <c r="AI36" s="1" t="s">
        <v>24</v>
      </c>
    </row>
    <row r="37" spans="1:35" ht="12.75">
      <c r="A37" s="1" t="s">
        <v>26</v>
      </c>
      <c r="B37" s="1">
        <f>3*D37+3*F37+H37+3.5*J37+3*L37+2*N37+2*O37+1.5*Q37+0.5*S37+0.5*U37+1.5*W37+2*Y37+2*AA37+2*AC37+AE37+AG37+AH37*1</f>
        <v>61.27035983707422</v>
      </c>
      <c r="C37" s="1">
        <v>253</v>
      </c>
      <c r="D37" s="1">
        <f>(C37-163)/54.5</f>
        <v>1.651376146788991</v>
      </c>
      <c r="E37" s="1">
        <v>178</v>
      </c>
      <c r="F37" s="1">
        <f>(E37-142)/15.7</f>
        <v>2.2929936305732483</v>
      </c>
      <c r="G37" s="1">
        <v>86</v>
      </c>
      <c r="H37" s="1">
        <f>(G37-64)/8.2</f>
        <v>2.682926829268293</v>
      </c>
      <c r="I37" s="1">
        <v>17</v>
      </c>
      <c r="J37" s="1">
        <f>(I37-5)/7</f>
        <v>1.7142857142857142</v>
      </c>
      <c r="K37" s="1">
        <v>46</v>
      </c>
      <c r="L37" s="1">
        <f>(K37-46)/20.3</f>
        <v>0</v>
      </c>
      <c r="M37" s="1">
        <v>4</v>
      </c>
      <c r="N37" s="1">
        <f>(M37)/2.6</f>
        <v>1.5384615384615383</v>
      </c>
      <c r="O37" s="1">
        <v>0</v>
      </c>
      <c r="P37" s="1">
        <v>18.1</v>
      </c>
      <c r="Q37" s="1">
        <f>(P37-1.3)/6.45</f>
        <v>2.604651162790698</v>
      </c>
      <c r="R37" s="1">
        <v>1705</v>
      </c>
      <c r="S37" s="1">
        <f>(R37-1206)/450.8</f>
        <v>1.1069210292812777</v>
      </c>
      <c r="T37" s="1">
        <v>1</v>
      </c>
      <c r="U37" s="1">
        <f>T37*1.66</f>
        <v>1.66</v>
      </c>
      <c r="V37" s="1">
        <v>126</v>
      </c>
      <c r="W37" s="1">
        <f>(V37-111)/4.3</f>
        <v>3.488372093023256</v>
      </c>
      <c r="X37" s="1">
        <v>193</v>
      </c>
      <c r="Y37" s="1">
        <f>(X37-96)/34.4</f>
        <v>2.8197674418604652</v>
      </c>
      <c r="Z37" s="1">
        <v>91</v>
      </c>
      <c r="AA37" s="1">
        <f>(Z37-79)/4.9</f>
        <v>2.4489795918367343</v>
      </c>
      <c r="AB37" s="1">
        <v>7</v>
      </c>
      <c r="AC37" s="1">
        <f>AB37/3.1</f>
        <v>2.258064516129032</v>
      </c>
      <c r="AD37" s="1">
        <v>54.7</v>
      </c>
      <c r="AE37" s="1">
        <f>(AD37-32.2)/9.62</f>
        <v>2.338877338877339</v>
      </c>
      <c r="AF37" s="1">
        <v>32.5</v>
      </c>
      <c r="AG37" s="1">
        <f>(AF37-24.6)/2.1</f>
        <v>3.761904761904761</v>
      </c>
      <c r="AH37" s="1">
        <v>6</v>
      </c>
      <c r="AI37" s="1" t="s">
        <v>26</v>
      </c>
    </row>
    <row r="38" spans="1:35" ht="12.75">
      <c r="A38" s="1" t="s">
        <v>25</v>
      </c>
      <c r="B38" s="1">
        <f>3*D38+3*F38+H38+3.5*J38+3*L38+2*N38+2*O38+1.5*Q38+0.5*S38+0.5*U38+1.5*W38+2*Y38+2*AA38+2*AC38+AE38+AG38+AH38*1</f>
        <v>59.33466077485276</v>
      </c>
      <c r="C38" s="1">
        <v>236</v>
      </c>
      <c r="D38" s="1">
        <f>(C38-163)/54.5</f>
        <v>1.3394495412844036</v>
      </c>
      <c r="E38" s="1">
        <v>188</v>
      </c>
      <c r="F38" s="1">
        <f>(E38-142)/15.7</f>
        <v>2.9299363057324843</v>
      </c>
      <c r="G38" s="1">
        <v>88</v>
      </c>
      <c r="H38" s="1">
        <f>(G38-64)/8.2</f>
        <v>2.9268292682926833</v>
      </c>
      <c r="I38" s="1">
        <v>5</v>
      </c>
      <c r="J38" s="1">
        <f>(I38-5)/7</f>
        <v>0</v>
      </c>
      <c r="K38" s="1">
        <v>67</v>
      </c>
      <c r="L38" s="1">
        <f>(K38-46)/20.3</f>
        <v>1.0344827586206897</v>
      </c>
      <c r="M38" s="1">
        <v>0.5</v>
      </c>
      <c r="N38" s="1">
        <f>(M38)/2.6</f>
        <v>0.1923076923076923</v>
      </c>
      <c r="O38" s="1">
        <v>0</v>
      </c>
      <c r="P38" s="1">
        <v>13</v>
      </c>
      <c r="Q38" s="1">
        <f>(P38-1.3)/6.45</f>
        <v>1.813953488372093</v>
      </c>
      <c r="R38" s="1">
        <v>3574</v>
      </c>
      <c r="S38" s="1">
        <f>(R38-1206)/450.8</f>
        <v>5.252883762200533</v>
      </c>
      <c r="T38" s="1">
        <v>0</v>
      </c>
      <c r="U38" s="1">
        <f>T38*1.66</f>
        <v>0</v>
      </c>
      <c r="V38" s="1">
        <v>122</v>
      </c>
      <c r="W38" s="1">
        <f>(V38-111)/4.3</f>
        <v>2.558139534883721</v>
      </c>
      <c r="X38" s="1">
        <v>256</v>
      </c>
      <c r="Y38" s="1">
        <f>(X38-96)/34.4</f>
        <v>4.651162790697675</v>
      </c>
      <c r="Z38" s="1">
        <v>108</v>
      </c>
      <c r="AA38" s="1">
        <f>(Z38-79)/4.9</f>
        <v>5.918367346938775</v>
      </c>
      <c r="AB38" s="1">
        <v>5</v>
      </c>
      <c r="AC38" s="1">
        <f>AB38/3.1</f>
        <v>1.6129032258064515</v>
      </c>
      <c r="AD38" s="1">
        <v>53</v>
      </c>
      <c r="AE38" s="1">
        <f>(AD38-32.2)/9.62</f>
        <v>2.162162162162162</v>
      </c>
      <c r="AF38" s="1">
        <v>33</v>
      </c>
      <c r="AG38" s="1">
        <f>(AF38-24.6)/2.1</f>
        <v>3.999999999999999</v>
      </c>
      <c r="AH38" s="1">
        <v>0.4</v>
      </c>
      <c r="AI38" s="1" t="s">
        <v>25</v>
      </c>
    </row>
    <row r="39" spans="1:35" ht="12.75">
      <c r="A39" s="2" t="s">
        <v>67</v>
      </c>
      <c r="B39" s="1">
        <f>3*D39+3*F39+H39+3.5*J39+3*L39+2*N39+2*O39+1.5*Q39+0.5*S39+0.5*U39+1.5*W39+2*Y39+2*AA39+2*AC39+AE39+AG39+AH39*1</f>
        <v>58.71405841910143</v>
      </c>
      <c r="C39" s="2">
        <v>203</v>
      </c>
      <c r="D39" s="2">
        <f>(C39-163)/54.5</f>
        <v>0.7339449541284404</v>
      </c>
      <c r="E39" s="2">
        <v>168</v>
      </c>
      <c r="F39" s="2">
        <f>(E39-142)/15.7</f>
        <v>1.6560509554140128</v>
      </c>
      <c r="G39" s="2">
        <v>89</v>
      </c>
      <c r="H39" s="2">
        <f>(G39-64)/8.2</f>
        <v>3.048780487804878</v>
      </c>
      <c r="I39" s="2">
        <v>24</v>
      </c>
      <c r="J39" s="2">
        <f>(I39-5)/7</f>
        <v>2.7142857142857144</v>
      </c>
      <c r="K39" s="2">
        <v>64</v>
      </c>
      <c r="L39" s="2">
        <f>(K39-46)/20.3</f>
        <v>0.8866995073891625</v>
      </c>
      <c r="M39" s="2">
        <v>2.5</v>
      </c>
      <c r="N39" s="2">
        <f>(M39)/2.6</f>
        <v>0.9615384615384615</v>
      </c>
      <c r="O39" s="2">
        <v>2</v>
      </c>
      <c r="P39" s="2">
        <v>19.7</v>
      </c>
      <c r="Q39" s="2">
        <f>(P39-1.3)/6.45</f>
        <v>2.8527131782945734</v>
      </c>
      <c r="R39" s="2">
        <v>2152</v>
      </c>
      <c r="S39" s="2">
        <f>(R39-1206)/450.8</f>
        <v>2.09849157054126</v>
      </c>
      <c r="T39" s="2">
        <v>2</v>
      </c>
      <c r="U39" s="2">
        <f>T39*1.66</f>
        <v>3.32</v>
      </c>
      <c r="V39" s="2">
        <v>130</v>
      </c>
      <c r="W39" s="2">
        <f>(V39-111)/4.3</f>
        <v>4.4186046511627906</v>
      </c>
      <c r="X39" s="2">
        <v>142</v>
      </c>
      <c r="Y39" s="2">
        <f>(X39-96)/34.4</f>
        <v>1.3372093023255816</v>
      </c>
      <c r="Z39" s="2">
        <v>77</v>
      </c>
      <c r="AA39" s="2">
        <f>(Z39-79)/4.9</f>
        <v>-0.4081632653061224</v>
      </c>
      <c r="AB39" s="2">
        <v>7</v>
      </c>
      <c r="AC39" s="2">
        <f>AB39/3.1</f>
        <v>2.258064516129032</v>
      </c>
      <c r="AD39" s="2">
        <v>40.7</v>
      </c>
      <c r="AE39" s="2">
        <f>(AD39-32.2)/9.62</f>
        <v>0.8835758835758837</v>
      </c>
      <c r="AF39" s="2">
        <v>29.3</v>
      </c>
      <c r="AG39" s="2">
        <f>(AF39-24.6)/2.1</f>
        <v>2.2380952380952377</v>
      </c>
      <c r="AH39" s="2">
        <v>7.3</v>
      </c>
      <c r="AI39" s="2" t="s">
        <v>66</v>
      </c>
    </row>
    <row r="40" spans="1:35" ht="12.75">
      <c r="A40" s="1" t="s">
        <v>57</v>
      </c>
      <c r="B40" s="1">
        <f>3*D40+3*F40+H40+3.5*J40+3*L40+2*N40+2*O40+1.5*Q40+0.5*S40+0.5*U40+1.5*W40+2*Y40+2*AA40+2*AC40+AE40+AG40+AH40*1</f>
        <v>55.87321662642696</v>
      </c>
      <c r="C40" s="1">
        <v>172</v>
      </c>
      <c r="D40" s="1">
        <f>(C40-163)/54.5</f>
        <v>0.1651376146788991</v>
      </c>
      <c r="E40" s="1">
        <v>166</v>
      </c>
      <c r="F40" s="1">
        <f>(E40-142)/15.7</f>
        <v>1.5286624203821657</v>
      </c>
      <c r="G40" s="1">
        <v>87</v>
      </c>
      <c r="H40" s="1">
        <f>(G40-64)/8.2</f>
        <v>2.804878048780488</v>
      </c>
      <c r="I40" s="1">
        <v>19</v>
      </c>
      <c r="J40" s="1">
        <f>(I40-5)/7</f>
        <v>2</v>
      </c>
      <c r="K40" s="1">
        <v>62</v>
      </c>
      <c r="L40" s="1">
        <f>(K40-46)/20.3</f>
        <v>0.7881773399014778</v>
      </c>
      <c r="M40" s="1">
        <v>3</v>
      </c>
      <c r="N40" s="1">
        <f>(M40)/2.6</f>
        <v>1.1538461538461537</v>
      </c>
      <c r="O40" s="1">
        <v>3</v>
      </c>
      <c r="P40" s="1">
        <v>26.1</v>
      </c>
      <c r="Q40" s="1">
        <f>(P40-1.3)/6.45</f>
        <v>3.8449612403100777</v>
      </c>
      <c r="R40" s="1">
        <v>2524</v>
      </c>
      <c r="S40" s="1">
        <f>(R40-1206)/450.8</f>
        <v>2.923691215616681</v>
      </c>
      <c r="T40" s="1">
        <v>2</v>
      </c>
      <c r="U40" s="1">
        <f>T40*1.66</f>
        <v>3.32</v>
      </c>
      <c r="V40" s="1">
        <v>117</v>
      </c>
      <c r="W40" s="1">
        <f>(V40-111)/4.3</f>
        <v>1.3953488372093024</v>
      </c>
      <c r="X40" s="1">
        <v>188</v>
      </c>
      <c r="Y40" s="1">
        <f>(X40-96)/34.4</f>
        <v>2.674418604651163</v>
      </c>
      <c r="Z40" s="1">
        <v>87</v>
      </c>
      <c r="AA40" s="1">
        <f>(Z40-79)/4.9</f>
        <v>1.6326530612244896</v>
      </c>
      <c r="AB40" s="1">
        <v>6</v>
      </c>
      <c r="AC40" s="1">
        <f>AB40/3.1</f>
        <v>1.9354838709677418</v>
      </c>
      <c r="AD40" s="1">
        <v>50.2</v>
      </c>
      <c r="AE40" s="1">
        <f>(AD40-32.2)/9.62</f>
        <v>1.8711018711018712</v>
      </c>
      <c r="AF40" s="1">
        <v>29.8</v>
      </c>
      <c r="AG40" s="1">
        <f>(AF40-24.6)/2.1</f>
        <v>2.476190476190476</v>
      </c>
      <c r="AH40" s="1">
        <v>2.5</v>
      </c>
      <c r="AI40" s="1" t="s">
        <v>57</v>
      </c>
    </row>
    <row r="41" spans="1:35" ht="12.75">
      <c r="A41" s="2" t="s">
        <v>64</v>
      </c>
      <c r="B41" s="1">
        <f>3*D41+3*F41+H41+3.5*J41+3*L41+2*N41+2*O41+1.5*Q41+0.5*S41+0.5*U41+1.5*W41+2*Y41+2*AA41+2*AC41+AE41+AG41+AH41*1</f>
        <v>55.40856198342551</v>
      </c>
      <c r="C41" s="1">
        <v>226</v>
      </c>
      <c r="D41" s="1">
        <f>(C41-163)/54.5</f>
        <v>1.1559633027522935</v>
      </c>
      <c r="E41" s="1">
        <v>161</v>
      </c>
      <c r="F41" s="1">
        <f>(E41-142)/15.7</f>
        <v>1.2101910828025477</v>
      </c>
      <c r="G41" s="1">
        <v>71</v>
      </c>
      <c r="H41" s="1">
        <f>(G41-64)/8.2</f>
        <v>0.853658536585366</v>
      </c>
      <c r="I41" s="1">
        <v>18</v>
      </c>
      <c r="J41" s="1">
        <f>(I41-5)/7</f>
        <v>1.8571428571428572</v>
      </c>
      <c r="K41" s="1">
        <v>48</v>
      </c>
      <c r="L41" s="1">
        <f>(K41-46)/20.3</f>
        <v>0.09852216748768472</v>
      </c>
      <c r="M41" s="1">
        <v>6.5</v>
      </c>
      <c r="N41" s="1">
        <f>(M41)/2.6</f>
        <v>2.5</v>
      </c>
      <c r="O41" s="1">
        <v>2</v>
      </c>
      <c r="P41" s="1">
        <v>24.2</v>
      </c>
      <c r="Q41" s="1">
        <f>(P41-1.3)/6.45</f>
        <v>3.5503875968992245</v>
      </c>
      <c r="R41" s="1">
        <v>3093</v>
      </c>
      <c r="S41" s="1">
        <f>(R41-1206)/450.8</f>
        <v>4.18589174800355</v>
      </c>
      <c r="T41" s="1">
        <v>0</v>
      </c>
      <c r="U41" s="1">
        <f>T41*1.66</f>
        <v>0</v>
      </c>
      <c r="V41" s="1">
        <v>116</v>
      </c>
      <c r="W41" s="1">
        <f>(V41-111)/4.3</f>
        <v>1.1627906976744187</v>
      </c>
      <c r="X41" s="1">
        <v>251</v>
      </c>
      <c r="Y41" s="1">
        <f>(X41-96)/34.4</f>
        <v>4.5058139534883725</v>
      </c>
      <c r="Z41" s="1">
        <v>85</v>
      </c>
      <c r="AA41" s="1">
        <f>(Z41-79)/4.9</f>
        <v>1.2244897959183672</v>
      </c>
      <c r="AB41" s="1">
        <v>3</v>
      </c>
      <c r="AC41" s="1">
        <f>AB41/3.1</f>
        <v>0.9677419354838709</v>
      </c>
      <c r="AD41" s="1">
        <v>62.5</v>
      </c>
      <c r="AE41" s="1">
        <f>(AD41-32.2)/9.62</f>
        <v>3.1496881496881497</v>
      </c>
      <c r="AF41" s="1">
        <v>30.8</v>
      </c>
      <c r="AG41" s="1">
        <f>(AF41-24.6)/2.1</f>
        <v>2.952380952380952</v>
      </c>
      <c r="AH41" s="1">
        <v>3</v>
      </c>
      <c r="AI41" s="2" t="s">
        <v>64</v>
      </c>
    </row>
    <row r="42" spans="1:35" ht="12.75">
      <c r="A42" s="2" t="s">
        <v>65</v>
      </c>
      <c r="B42" s="1">
        <f>3*D42+3*F42+H42+3.5*J42+3*L42+2*N42+2*O42+1.5*Q42+0.5*S42+0.5*U42+1.5*W42+2*Y42+2*AA42+2*AC42+AE42+AG42+AH42*1</f>
        <v>55.068029233293345</v>
      </c>
      <c r="C42" s="2">
        <v>221</v>
      </c>
      <c r="D42" s="2">
        <f>(C42-163)/54.5</f>
        <v>1.0642201834862386</v>
      </c>
      <c r="E42" s="2">
        <v>170</v>
      </c>
      <c r="F42" s="2">
        <f>(E42-142)/15.7</f>
        <v>1.78343949044586</v>
      </c>
      <c r="G42" s="2">
        <v>92</v>
      </c>
      <c r="H42" s="2">
        <f>(G42-64)/8.2</f>
        <v>3.414634146341464</v>
      </c>
      <c r="I42" s="2">
        <v>16</v>
      </c>
      <c r="J42" s="2">
        <f>(I42-5)/7</f>
        <v>1.5714285714285714</v>
      </c>
      <c r="K42" s="2">
        <v>53</v>
      </c>
      <c r="L42" s="2">
        <f>(K42-46)/20.3</f>
        <v>0.3448275862068965</v>
      </c>
      <c r="M42" s="2">
        <v>7</v>
      </c>
      <c r="N42" s="2">
        <f>(M42)/2.6</f>
        <v>2.692307692307692</v>
      </c>
      <c r="O42" s="2">
        <v>2</v>
      </c>
      <c r="P42" s="2">
        <v>12.6</v>
      </c>
      <c r="Q42" s="2">
        <f>(P42-1.3)/6.45</f>
        <v>1.7519379844961238</v>
      </c>
      <c r="R42" s="2">
        <v>1652</v>
      </c>
      <c r="S42" s="2">
        <f>(R42-1206)/450.8</f>
        <v>0.9893522626441881</v>
      </c>
      <c r="T42" s="2">
        <v>0</v>
      </c>
      <c r="U42" s="1">
        <f>T42*1.66</f>
        <v>0</v>
      </c>
      <c r="V42" s="2">
        <v>155</v>
      </c>
      <c r="W42" s="2">
        <f>(V42-111)/4.3</f>
        <v>10.232558139534884</v>
      </c>
      <c r="X42" s="2">
        <v>116</v>
      </c>
      <c r="Y42" s="2">
        <f>(X42-96)/34.4</f>
        <v>0.5813953488372093</v>
      </c>
      <c r="Z42" s="2">
        <v>67</v>
      </c>
      <c r="AA42" s="2">
        <f>(Z42-79)/4.9</f>
        <v>-2.4489795918367343</v>
      </c>
      <c r="AB42" s="2">
        <v>3</v>
      </c>
      <c r="AC42" s="2">
        <f>AB42/3.1</f>
        <v>0.9677419354838709</v>
      </c>
      <c r="AD42" s="2">
        <v>42.1</v>
      </c>
      <c r="AE42" s="2">
        <f>(AD42-32.2)/9.62</f>
        <v>1.029106029106029</v>
      </c>
      <c r="AF42" s="2">
        <v>31.3</v>
      </c>
      <c r="AG42" s="2">
        <f>(AF42-24.6)/2.1</f>
        <v>3.19047619047619</v>
      </c>
      <c r="AH42" s="2">
        <v>6.3</v>
      </c>
      <c r="AI42" s="2" t="s">
        <v>65</v>
      </c>
    </row>
    <row r="43" spans="3:34" ht="12.75">
      <c r="C43" s="1" t="s">
        <v>28</v>
      </c>
      <c r="E43" s="1" t="s">
        <v>28</v>
      </c>
      <c r="G43" s="1" t="s">
        <v>28</v>
      </c>
      <c r="O43" s="1" t="s">
        <v>29</v>
      </c>
      <c r="R43" s="1" t="s">
        <v>30</v>
      </c>
      <c r="V43" s="1" t="s">
        <v>51</v>
      </c>
      <c r="X43" s="1" t="s">
        <v>31</v>
      </c>
      <c r="Z43" s="1" t="s">
        <v>31</v>
      </c>
      <c r="AB43" s="1" t="s">
        <v>31</v>
      </c>
      <c r="AD43" s="1" t="s">
        <v>56</v>
      </c>
      <c r="AF43" s="1" t="s">
        <v>56</v>
      </c>
      <c r="AH43" s="1" t="s">
        <v>59</v>
      </c>
    </row>
    <row r="44" spans="3:34" ht="12.75">
      <c r="C44" s="1" t="s">
        <v>32</v>
      </c>
      <c r="D44" s="1" t="s">
        <v>33</v>
      </c>
      <c r="E44" s="1" t="s">
        <v>34</v>
      </c>
      <c r="F44" s="1" t="s">
        <v>33</v>
      </c>
      <c r="G44" s="1" t="s">
        <v>35</v>
      </c>
      <c r="H44" s="1" t="s">
        <v>36</v>
      </c>
      <c r="I44" s="1" t="s">
        <v>37</v>
      </c>
      <c r="J44" s="1" t="s">
        <v>38</v>
      </c>
      <c r="K44" s="1" t="s">
        <v>39</v>
      </c>
      <c r="L44" s="1" t="s">
        <v>33</v>
      </c>
      <c r="M44" s="1" t="s">
        <v>40</v>
      </c>
      <c r="N44" s="1" t="s">
        <v>29</v>
      </c>
      <c r="O44" s="1" t="s">
        <v>41</v>
      </c>
      <c r="P44" s="1" t="s">
        <v>42</v>
      </c>
      <c r="Q44" s="1" t="s">
        <v>43</v>
      </c>
      <c r="R44" s="1" t="s">
        <v>44</v>
      </c>
      <c r="S44" s="1" t="s">
        <v>45</v>
      </c>
      <c r="T44" s="2" t="s">
        <v>60</v>
      </c>
      <c r="U44" s="1" t="s">
        <v>45</v>
      </c>
      <c r="V44" s="1" t="s">
        <v>52</v>
      </c>
      <c r="W44" s="1" t="s">
        <v>43</v>
      </c>
      <c r="X44" s="1" t="s">
        <v>44</v>
      </c>
      <c r="Y44" s="1" t="s">
        <v>29</v>
      </c>
      <c r="Z44" s="1" t="s">
        <v>46</v>
      </c>
      <c r="AA44" s="1" t="s">
        <v>29</v>
      </c>
      <c r="AB44" s="1" t="s">
        <v>47</v>
      </c>
      <c r="AD44" s="1" t="s">
        <v>44</v>
      </c>
      <c r="AE44" s="1" t="s">
        <v>36</v>
      </c>
      <c r="AF44" s="1" t="s">
        <v>55</v>
      </c>
      <c r="AG44" s="1" t="s">
        <v>36</v>
      </c>
      <c r="AH44" s="1" t="s">
        <v>43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Preferred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Don Davis</cp:lastModifiedBy>
  <cp:lastPrinted>2022-11-18T13:24:31Z</cp:lastPrinted>
  <dcterms:created xsi:type="dcterms:W3CDTF">2002-02-09T20:35:05Z</dcterms:created>
  <dcterms:modified xsi:type="dcterms:W3CDTF">2023-11-17T13:21:47Z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0x0101007576AC21BE52414EB47C8151C9BA8B55</vt:lpwstr>
  </property>
</Properties>
</file>